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activeTab="0"/>
  </bookViews>
  <sheets>
    <sheet name="参加申請" sheetId="1" r:id="rId1"/>
    <sheet name="配置技術者決定届" sheetId="2" r:id="rId2"/>
    <sheet name="実務経験証明書" sheetId="3" r:id="rId3"/>
    <sheet name="ｺｰﾄﾞ" sheetId="4" r:id="rId4"/>
  </sheets>
  <definedNames>
    <definedName name="_xlnm.Print_Area" localSheetId="0">'参加申請'!$A:$AI</definedName>
    <definedName name="_xlnm.Print_Area" localSheetId="2">'実務経験証明書'!$A$1:$AI$45</definedName>
    <definedName name="_xlnm.Print_Area" localSheetId="1">'配置技術者決定届'!$A$1:$AI$59</definedName>
  </definedNames>
  <calcPr fullCalcOnLoad="1"/>
</workbook>
</file>

<file path=xl/comments1.xml><?xml version="1.0" encoding="utf-8"?>
<comments xmlns="http://schemas.openxmlformats.org/spreadsheetml/2006/main">
  <authors>
    <author>ic2806</author>
  </authors>
  <commentList>
    <comment ref="Y5" authorId="0">
      <text>
        <r>
          <rPr>
            <b/>
            <sz val="9"/>
            <rFont val="ＭＳ Ｐゴシック"/>
            <family val="3"/>
          </rPr>
          <t xml:space="preserve">水色のセルが入力欄です
</t>
        </r>
      </text>
    </comment>
    <comment ref="H27" authorId="0">
      <text>
        <r>
          <rPr>
            <b/>
            <sz val="9"/>
            <rFont val="ＭＳ Ｐゴシック"/>
            <family val="3"/>
          </rPr>
          <t>一括入札の場合、「工事名」、「工事箇所」でそれぞれ提出してください</t>
        </r>
        <r>
          <rPr>
            <sz val="9"/>
            <rFont val="ＭＳ Ｐゴシック"/>
            <family val="3"/>
          </rPr>
          <t xml:space="preserve">
</t>
        </r>
      </text>
    </comment>
    <comment ref="A2" authorId="0">
      <text>
        <r>
          <rPr>
            <b/>
            <sz val="9"/>
            <rFont val="ＭＳ Ｐゴシック"/>
            <family val="3"/>
          </rPr>
          <t>参加申請受付期間中に提出する書類です</t>
        </r>
        <r>
          <rPr>
            <sz val="9"/>
            <rFont val="ＭＳ Ｐゴシック"/>
            <family val="3"/>
          </rPr>
          <t xml:space="preserve">
</t>
        </r>
      </text>
    </comment>
  </commentList>
</comments>
</file>

<file path=xl/comments2.xml><?xml version="1.0" encoding="utf-8"?>
<comments xmlns="http://schemas.openxmlformats.org/spreadsheetml/2006/main">
  <authors>
    <author>ic2806</author>
  </authors>
  <commentList>
    <comment ref="Z4" authorId="0">
      <text>
        <r>
          <rPr>
            <b/>
            <sz val="9"/>
            <rFont val="ＭＳ Ｐゴシック"/>
            <family val="3"/>
          </rPr>
          <t>入札日になります</t>
        </r>
      </text>
    </comment>
    <comment ref="I16" authorId="0">
      <text>
        <r>
          <rPr>
            <b/>
            <sz val="9"/>
            <rFont val="ＭＳ Ｐゴシック"/>
            <family val="3"/>
          </rPr>
          <t>一括入札の場合、「工事名」、「工事箇所」でそれぞれ提出してください</t>
        </r>
        <r>
          <rPr>
            <sz val="9"/>
            <rFont val="ＭＳ Ｐゴシック"/>
            <family val="3"/>
          </rPr>
          <t xml:space="preserve">
</t>
        </r>
      </text>
    </comment>
    <comment ref="A2" authorId="0">
      <text>
        <r>
          <rPr>
            <b/>
            <sz val="9"/>
            <rFont val="ＭＳ Ｐゴシック"/>
            <family val="3"/>
          </rPr>
          <t>開札後、落札候補者となった場合、その場で提出する書類です</t>
        </r>
        <r>
          <rPr>
            <sz val="9"/>
            <rFont val="ＭＳ Ｐゴシック"/>
            <family val="3"/>
          </rPr>
          <t xml:space="preserve">
</t>
        </r>
      </text>
    </comment>
    <comment ref="J25" authorId="0">
      <text>
        <r>
          <rPr>
            <sz val="9"/>
            <rFont val="ＭＳ Ｐゴシック"/>
            <family val="3"/>
          </rPr>
          <t>農業土木、鉱山土木、森林土木、砂防、治山、緑地、造園に関する学科は、</t>
        </r>
        <r>
          <rPr>
            <b/>
            <sz val="9"/>
            <rFont val="ＭＳ Ｐゴシック"/>
            <family val="3"/>
          </rPr>
          <t>「土木工学」</t>
        </r>
        <r>
          <rPr>
            <sz val="9"/>
            <rFont val="ＭＳ Ｐゴシック"/>
            <family val="3"/>
          </rPr>
          <t>を選んでください</t>
        </r>
      </text>
    </comment>
    <comment ref="U25" authorId="0">
      <text>
        <r>
          <rPr>
            <b/>
            <sz val="9"/>
            <rFont val="ＭＳ Ｐゴシック"/>
            <family val="3"/>
          </rPr>
          <t>実務経験による場合は、技術者経歴書を作成し同時に提出してください</t>
        </r>
      </text>
    </comment>
    <comment ref="I18" authorId="0">
      <text>
        <r>
          <rPr>
            <b/>
            <sz val="9"/>
            <rFont val="ＭＳ Ｐゴシック"/>
            <family val="3"/>
          </rPr>
          <t>フリガナは、技術者指名入力時のフリガナを自動入力するようになっています。違う場合は修正してください</t>
        </r>
      </text>
    </comment>
    <comment ref="Q7" authorId="0">
      <text>
        <r>
          <rPr>
            <sz val="9"/>
            <rFont val="ＭＳ Ｐゴシック"/>
            <family val="3"/>
          </rPr>
          <t>緑のセルは、参加申請シートと連動しています。このシートでは変更できません。修正する場合は、そちらのシートを修正してください。</t>
        </r>
      </text>
    </comment>
  </commentList>
</comments>
</file>

<file path=xl/comments3.xml><?xml version="1.0" encoding="utf-8"?>
<comments xmlns="http://schemas.openxmlformats.org/spreadsheetml/2006/main">
  <authors>
    <author>ic2806</author>
  </authors>
  <commentList>
    <comment ref="K2" authorId="0">
      <text>
        <r>
          <rPr>
            <b/>
            <sz val="9"/>
            <rFont val="ＭＳ Ｐゴシック"/>
            <family val="3"/>
          </rPr>
          <t>開札後、落札候補者となり、配置技術者が法令等による資格･免許がなく実務経験による場合、配置技術者決定届けと同時に提出する書類です</t>
        </r>
        <r>
          <rPr>
            <sz val="9"/>
            <rFont val="ＭＳ Ｐゴシック"/>
            <family val="3"/>
          </rPr>
          <t xml:space="preserve">
</t>
        </r>
      </text>
    </comment>
    <comment ref="B15" authorId="0">
      <text>
        <r>
          <rPr>
            <b/>
            <sz val="9"/>
            <rFont val="ＭＳ Ｐゴシック"/>
            <family val="3"/>
          </rPr>
          <t>現場作業員、等具体的に記載してください</t>
        </r>
        <r>
          <rPr>
            <sz val="9"/>
            <rFont val="ＭＳ Ｐゴシック"/>
            <family val="3"/>
          </rPr>
          <t xml:space="preserve">
</t>
        </r>
      </text>
    </comment>
    <comment ref="F6" authorId="0">
      <text>
        <r>
          <rPr>
            <b/>
            <sz val="9"/>
            <rFont val="ＭＳ Ｐゴシック"/>
            <family val="3"/>
          </rPr>
          <t>入札公告で工種を確認のうえ選択または入力してください。</t>
        </r>
      </text>
    </comment>
  </commentList>
</comments>
</file>

<file path=xl/sharedStrings.xml><?xml version="1.0" encoding="utf-8"?>
<sst xmlns="http://schemas.openxmlformats.org/spreadsheetml/2006/main" count="514" uniqueCount="178">
  <si>
    <t>飯 田 市 長　　様</t>
  </si>
  <si>
    <t>受付印</t>
  </si>
  <si>
    <t>住所(所在地)</t>
  </si>
  <si>
    <t>商号又は名称</t>
  </si>
  <si>
    <t>印</t>
  </si>
  <si>
    <t>担当者
(連絡先)</t>
  </si>
  <si>
    <t>担当部署</t>
  </si>
  <si>
    <t>担当者名</t>
  </si>
  <si>
    <t>電話番号</t>
  </si>
  <si>
    <t>FAX番号</t>
  </si>
  <si>
    <t>記</t>
  </si>
  <si>
    <t>1　参加を希望する競争入札</t>
  </si>
  <si>
    <t>工事名</t>
  </si>
  <si>
    <t>工事箇所</t>
  </si>
  <si>
    <t>公告番号</t>
  </si>
  <si>
    <t>飯田市入札公告</t>
  </si>
  <si>
    <t>第</t>
  </si>
  <si>
    <t>号</t>
  </si>
  <si>
    <t>入札公告日</t>
  </si>
  <si>
    <t>　</t>
  </si>
  <si>
    <t>※入札公告に示された入札公告年月日、入札公告番号、工事名、工事箇所を正確に記載</t>
  </si>
  <si>
    <t>株式会社　飯田市役所</t>
  </si>
  <si>
    <t>配 置 技 術 者 決 定 届</t>
  </si>
  <si>
    <t>　下記の工事について、配置技術者を決定したので、当該配置技術者の手持ち工事状況とあわせて報告します。</t>
  </si>
  <si>
    <t>営業　太郎</t>
  </si>
  <si>
    <t>0265-00-0000</t>
  </si>
  <si>
    <t>代表取締役市長</t>
  </si>
  <si>
    <t>技術者氏名</t>
  </si>
  <si>
    <t>※一括入札の場合は、一括入札対象工事毎に工事名、工事箇所を記載し、2部ずつ提出</t>
  </si>
  <si>
    <t>法令等による
資格･免許</t>
  </si>
  <si>
    <t>1級建設機械施工技士</t>
  </si>
  <si>
    <t>2級建設機械施工技士</t>
  </si>
  <si>
    <t>主</t>
  </si>
  <si>
    <t>1級土木施工管理技士</t>
  </si>
  <si>
    <t>2級土木施工管理技士</t>
  </si>
  <si>
    <t>1級建築施工管理技士</t>
  </si>
  <si>
    <t>土</t>
  </si>
  <si>
    <t>建</t>
  </si>
  <si>
    <t>電</t>
  </si>
  <si>
    <t>管</t>
  </si>
  <si>
    <t>舗</t>
  </si>
  <si>
    <t>塗</t>
  </si>
  <si>
    <t>防</t>
  </si>
  <si>
    <t>通</t>
  </si>
  <si>
    <t>園</t>
  </si>
  <si>
    <t>水</t>
  </si>
  <si>
    <t>消</t>
  </si>
  <si>
    <t>2級建築施工管理技士</t>
  </si>
  <si>
    <t>1級電気工事施工管理技士</t>
  </si>
  <si>
    <t>2級電気工事施工管理技士</t>
  </si>
  <si>
    <t>1級管工事施工管理技士</t>
  </si>
  <si>
    <t>2級管工事施工管理技士</t>
  </si>
  <si>
    <t>1級造園施工管理技士</t>
  </si>
  <si>
    <t>1級建築士</t>
  </si>
  <si>
    <t>2級建築士</t>
  </si>
  <si>
    <t>木造建築士</t>
  </si>
  <si>
    <t>年</t>
  </si>
  <si>
    <t>月</t>
  </si>
  <si>
    <t>日</t>
  </si>
  <si>
    <t>取得</t>
  </si>
  <si>
    <t>生</t>
  </si>
  <si>
    <t>入社</t>
  </si>
  <si>
    <t>年卒業</t>
  </si>
  <si>
    <t>交付番号　第</t>
  </si>
  <si>
    <t>監理技術者</t>
  </si>
  <si>
    <t>主任技術者</t>
  </si>
  <si>
    <t>昭和　　平成</t>
  </si>
  <si>
    <t>監理技術者
資格者証</t>
  </si>
  <si>
    <t>【監理技術者資格者証を有する場合のみ記入】</t>
  </si>
  <si>
    <t>【提出時期等】</t>
  </si>
  <si>
    <t>この届書は、落札候補者と決定した時点で、下記の添付書類とともに直ちに提出のこと。</t>
  </si>
  <si>
    <t>【添付書類】</t>
  </si>
  <si>
    <t>・監理技術者の「監理技術者資格者証」(表･裏)、及び「監理技術者講習修了証」の写し</t>
  </si>
  <si>
    <t>※一括入札の場合は、一括入札対象工事毎に工事名、工事箇所を記載しそれぞれに添付してください</t>
  </si>
  <si>
    <t>発注者</t>
  </si>
  <si>
    <t>日から</t>
  </si>
  <si>
    <t>日まで</t>
  </si>
  <si>
    <t>工期</t>
  </si>
  <si>
    <t>従事
役職</t>
  </si>
  <si>
    <t xml:space="preserve"> 監理技術者･主任技術者
 現場代理人･その他（　　　　）</t>
  </si>
  <si>
    <t xml:space="preserve"> CORINS登録番号</t>
  </si>
  <si>
    <t xml:space="preserve"> 請負金額</t>
  </si>
  <si>
    <t>円</t>
  </si>
  <si>
    <t xml:space="preserve">
</t>
  </si>
  <si>
    <t>フリガナ</t>
  </si>
  <si>
    <t>③</t>
  </si>
  <si>
    <t>④</t>
  </si>
  <si>
    <t>CORINSは、登録して
いる場合のみ番号記入</t>
  </si>
  <si>
    <t>有･無</t>
  </si>
  <si>
    <t>有りの場合は、
以下の欄も記入</t>
  </si>
  <si>
    <r>
      <t xml:space="preserve">配置技術者の手持ち工事状況
</t>
    </r>
    <r>
      <rPr>
        <sz val="8"/>
        <rFont val="ＭＳ ゴシック"/>
        <family val="3"/>
      </rPr>
      <t>(入札時における他工事の従事状況)</t>
    </r>
  </si>
  <si>
    <t>①</t>
  </si>
  <si>
    <t>②</t>
  </si>
  <si>
    <t>⑤</t>
  </si>
  <si>
    <r>
      <t xml:space="preserve">経歴
</t>
    </r>
    <r>
      <rPr>
        <sz val="6"/>
        <rFont val="ＭＳ ゴシック"/>
        <family val="3"/>
      </rPr>
      <t>上記資格･免許
によらない場合</t>
    </r>
  </si>
  <si>
    <t>⑥</t>
  </si>
  <si>
    <t>2級造園施工管理技士</t>
  </si>
  <si>
    <t xml:space="preserve"> </t>
  </si>
  <si>
    <t>科</t>
  </si>
  <si>
    <t>電気通信工学</t>
  </si>
  <si>
    <t>電気工学</t>
  </si>
  <si>
    <t>都市工学</t>
  </si>
  <si>
    <t>衛生工学</t>
  </si>
  <si>
    <t>交通工学</t>
  </si>
  <si>
    <t>建築学</t>
  </si>
  <si>
    <t>機械工学</t>
  </si>
  <si>
    <t>林学</t>
  </si>
  <si>
    <t>鉱山学</t>
  </si>
  <si>
    <t>土木工学</t>
  </si>
  <si>
    <t>経</t>
  </si>
  <si>
    <t>と</t>
  </si>
  <si>
    <t>資格による</t>
  </si>
  <si>
    <t>実務経験による</t>
  </si>
  <si>
    <t>←該当に○または選択</t>
  </si>
  <si>
    <t>(実務経験)</t>
  </si>
  <si>
    <t>普通</t>
  </si>
  <si>
    <t>と</t>
  </si>
  <si>
    <t>○</t>
  </si>
  <si>
    <t>　</t>
  </si>
  <si>
    <t>・主任技術者の免許、資格等の写し　実務経験による場合は別紙「実務経験証明書」を添付してください</t>
  </si>
  <si>
    <t>実務経験証明書</t>
  </si>
  <si>
    <t>土木一式</t>
  </si>
  <si>
    <t>建築一式</t>
  </si>
  <si>
    <t>とび･土工･ｺﾝｸﾘｰﾄ</t>
  </si>
  <si>
    <t>電気</t>
  </si>
  <si>
    <t>ほ装</t>
  </si>
  <si>
    <t>塗装</t>
  </si>
  <si>
    <t>防水</t>
  </si>
  <si>
    <t>電気通信</t>
  </si>
  <si>
    <t>造園</t>
  </si>
  <si>
    <t>水道施設</t>
  </si>
  <si>
    <t>消防施設</t>
  </si>
  <si>
    <t>工事に関し、下記のとおり実務の経験を有することに間違いないことを証明します。</t>
  </si>
  <si>
    <t>証明者</t>
  </si>
  <si>
    <t>使用者の商号
又は名称</t>
  </si>
  <si>
    <t xml:space="preserve">　
</t>
  </si>
  <si>
    <r>
      <t>月</t>
    </r>
    <r>
      <rPr>
        <sz val="6"/>
        <rFont val="ＭＳ 明朝"/>
        <family val="1"/>
      </rPr>
      <t>まで</t>
    </r>
  </si>
  <si>
    <r>
      <t>月</t>
    </r>
    <r>
      <rPr>
        <sz val="6"/>
        <rFont val="ＭＳ 明朝"/>
        <family val="1"/>
      </rPr>
      <t>から</t>
    </r>
  </si>
  <si>
    <t>生年月日</t>
  </si>
  <si>
    <t>職名</t>
  </si>
  <si>
    <t>使用された
期間</t>
  </si>
  <si>
    <t>実務経験の内容</t>
  </si>
  <si>
    <t>実務経験年数</t>
  </si>
  <si>
    <t>○○道路改良工事</t>
  </si>
  <si>
    <t>合計　満</t>
  </si>
  <si>
    <t>【記載要領】</t>
  </si>
  <si>
    <t>この証明書は、許可を受けようとする建設業に係る建設工事の種類ごとに、被証明者1人について証明者別に作成すること</t>
  </si>
  <si>
    <t>「実務経験の内容」の欄は、従事した主な工事名等を具体的に記載すること。</t>
  </si>
  <si>
    <t>使用者の証明を得る
事が出来ない場合</t>
  </si>
  <si>
    <t>その理由</t>
  </si>
  <si>
    <t>証明者と被証
明者との関係</t>
  </si>
  <si>
    <t>社員</t>
  </si>
  <si>
    <r>
      <t>代表者</t>
    </r>
    <r>
      <rPr>
        <sz val="6"/>
        <rFont val="ＭＳ ゴシック"/>
        <family val="3"/>
      </rPr>
      <t>又は</t>
    </r>
    <r>
      <rPr>
        <sz val="10"/>
        <rFont val="ＭＳ ゴシック"/>
        <family val="3"/>
      </rPr>
      <t xml:space="preserve">
受 任 者 名</t>
    </r>
  </si>
  <si>
    <t>現場代理人</t>
  </si>
  <si>
    <t>××水路工事</t>
  </si>
  <si>
    <t>下記の者は</t>
  </si>
  <si>
    <t>現場作業員</t>
  </si>
  <si>
    <t>補助員</t>
  </si>
  <si>
    <t>中学･高校･専門･大学</t>
  </si>
  <si>
    <t>飯田市事後審査型一般競争入札参加申請書</t>
  </si>
  <si>
    <t>　飯田市事後審査型一般競争入札への参加を希望しますので、下記のとおり申請します。</t>
  </si>
  <si>
    <t>営業部営業課</t>
  </si>
  <si>
    <t>　</t>
  </si>
  <si>
    <t>・技術者が、入札日以前3か月以上の雇用関係にあることを証する書類(健康保険証の写し等)</t>
  </si>
  <si>
    <t>(例)長野県飯田市大久保町2534番地</t>
  </si>
  <si>
    <t>飯田市大久保町2534番地</t>
  </si>
  <si>
    <t xml:space="preserve">            1部は受付印を押印し、申請者にお渡ししますので大切に保管してください。</t>
  </si>
  <si>
    <t>【提出部数】2部</t>
  </si>
  <si>
    <t>令和　　　年　　　月　　　日</t>
  </si>
  <si>
    <t xml:space="preserve">令和○○年度 ○○事業　○○工事 </t>
  </si>
  <si>
    <t>昭和　　平成　　令和</t>
  </si>
  <si>
    <t>令和</t>
  </si>
  <si>
    <t>令和</t>
  </si>
  <si>
    <t>鋼構造物</t>
  </si>
  <si>
    <t>機械器具設置</t>
  </si>
  <si>
    <t>解体</t>
  </si>
  <si>
    <t>令和　　　年　　　月　　　日</t>
  </si>
  <si>
    <t>飯田　市太郎</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</si>
</sst>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 e&quot; 年 &quot;m&quot; 月 &quot;d&quot; 日&quot;"/>
    <numFmt numFmtId="177" formatCode="#,##0_円"/>
    <numFmt numFmtId="178" formatCode="#,##0&quot; 円&quot;"/>
    <numFmt numFmtId="179" formatCode="[$-411]ggge&quot; 年 &quot;m&quot; 月 &quot;d&quot; 日&quot;"/>
    <numFmt numFmtId="180" formatCode="[$-411]gg\ ge&quot; 年 &quot;m&quot; 月 &quot;d&quot; 日&quot;"/>
    <numFmt numFmtId="181" formatCode="[$-411]ggge&quot;年&quot;m&quot;月&quot;d&quot;日&quot;;@"/>
    <numFmt numFmtId="182" formatCode="[$-411]ggg\ e&quot; 年 &quot;m&quot; 月 &quot;d&quot; 日 &quot;"/>
    <numFmt numFmtId="183" formatCode="[$-411]ggg\ e&quot; 年 &quot;m&quot; 月 &quot;d&quot; 日 &quot;;@"/>
    <numFmt numFmtId="184" formatCode="#\ #\ #\ \,\ #\ #\ #\ #\ \,\ #\ #\ #\ \,\ #\ #\ 0"/>
    <numFmt numFmtId="185" formatCode="&quot;¥&quot;#,##0\ &quot;円&quot;"/>
  </numFmts>
  <fonts count="83">
    <font>
      <sz val="11"/>
      <name val="ＭＳ Ｐゴシック"/>
      <family val="3"/>
    </font>
    <font>
      <sz val="11"/>
      <name val="ＭＳ Ｐ明朝"/>
      <family val="1"/>
    </font>
    <font>
      <sz val="6"/>
      <name val="ＭＳ Ｐゴシック"/>
      <family val="3"/>
    </font>
    <font>
      <b/>
      <sz val="9"/>
      <name val="ＭＳ Ｐゴシック"/>
      <family val="3"/>
    </font>
    <font>
      <sz val="12"/>
      <name val="ＭＳ Ｐ明朝"/>
      <family val="1"/>
    </font>
    <font>
      <sz val="10"/>
      <name val="ＭＳ Ｐ明朝"/>
      <family val="1"/>
    </font>
    <font>
      <sz val="8"/>
      <name val="ＭＳ Ｐゴシック"/>
      <family val="3"/>
    </font>
    <font>
      <sz val="9"/>
      <name val="ＭＳ Ｐゴシック"/>
      <family val="3"/>
    </font>
    <font>
      <sz val="14"/>
      <name val="ＭＳ 明朝"/>
      <family val="1"/>
    </font>
    <font>
      <sz val="11"/>
      <name val="ＭＳ 明朝"/>
      <family val="1"/>
    </font>
    <font>
      <sz val="6"/>
      <name val="ＭＳ 明朝"/>
      <family val="1"/>
    </font>
    <font>
      <sz val="12"/>
      <name val="ＭＳ 明朝"/>
      <family val="1"/>
    </font>
    <font>
      <sz val="10"/>
      <name val="ＭＳ 明朝"/>
      <family val="1"/>
    </font>
    <font>
      <sz val="9"/>
      <name val="ＭＳ 明朝"/>
      <family val="1"/>
    </font>
    <font>
      <sz val="8"/>
      <name val="ＭＳ 明朝"/>
      <family val="1"/>
    </font>
    <font>
      <sz val="8"/>
      <name val="ＭＳ Ｐ明朝"/>
      <family val="1"/>
    </font>
    <font>
      <sz val="11"/>
      <name val="ＭＳ ゴシック"/>
      <family val="3"/>
    </font>
    <font>
      <sz val="8"/>
      <name val="ＭＳ ゴシック"/>
      <family val="3"/>
    </font>
    <font>
      <sz val="9"/>
      <name val="ＭＳ ゴシック"/>
      <family val="3"/>
    </font>
    <font>
      <sz val="6"/>
      <name val="ＭＳ ゴシック"/>
      <family val="3"/>
    </font>
    <font>
      <sz val="14"/>
      <color indexed="10"/>
      <name val="HG創英角ﾎﾟｯﾌﾟ体"/>
      <family val="3"/>
    </font>
    <font>
      <sz val="12"/>
      <color indexed="10"/>
      <name val="HG創英角ﾎﾟｯﾌﾟ体"/>
      <family val="3"/>
    </font>
    <font>
      <sz val="8"/>
      <color indexed="10"/>
      <name val="ＭＳ 明朝"/>
      <family val="1"/>
    </font>
    <font>
      <sz val="6"/>
      <color indexed="22"/>
      <name val="ＭＳ 明朝"/>
      <family val="1"/>
    </font>
    <font>
      <sz val="8"/>
      <color indexed="22"/>
      <name val="ＭＳ 明朝"/>
      <family val="1"/>
    </font>
    <font>
      <sz val="11"/>
      <color indexed="22"/>
      <name val="ＭＳ 明朝"/>
      <family val="1"/>
    </font>
    <font>
      <sz val="12"/>
      <color indexed="22"/>
      <name val="ＭＳ 明朝"/>
      <family val="1"/>
    </font>
    <font>
      <sz val="9"/>
      <color indexed="22"/>
      <name val="ＭＳ 明朝"/>
      <family val="1"/>
    </font>
    <font>
      <sz val="10"/>
      <color indexed="22"/>
      <name val="ＭＳ 明朝"/>
      <family val="1"/>
    </font>
    <font>
      <sz val="6"/>
      <color indexed="10"/>
      <name val="ＭＳ 明朝"/>
      <family val="1"/>
    </font>
    <font>
      <b/>
      <sz val="8"/>
      <name val="ＭＳ 明朝"/>
      <family val="1"/>
    </font>
    <font>
      <sz val="8"/>
      <color indexed="9"/>
      <name val="ＭＳ 明朝"/>
      <family val="1"/>
    </font>
    <font>
      <sz val="6"/>
      <color indexed="9"/>
      <name val="ＭＳ 明朝"/>
      <family val="1"/>
    </font>
    <font>
      <sz val="11"/>
      <color indexed="9"/>
      <name val="ＭＳ 明朝"/>
      <family val="1"/>
    </font>
    <font>
      <sz val="9"/>
      <color indexed="9"/>
      <name val="ＭＳ 明朝"/>
      <family val="1"/>
    </font>
    <font>
      <b/>
      <sz val="11"/>
      <name val="ＭＳ 明朝"/>
      <family val="1"/>
    </font>
    <font>
      <b/>
      <sz val="10"/>
      <name val="ＭＳ 明朝"/>
      <family val="1"/>
    </font>
    <font>
      <sz val="9"/>
      <name val="ＭＳ Ｐ明朝"/>
      <family val="1"/>
    </font>
    <font>
      <b/>
      <sz val="14"/>
      <name val="ＭＳ 明朝"/>
      <family val="1"/>
    </font>
    <font>
      <sz val="10"/>
      <name val="ＭＳ ゴシック"/>
      <family val="3"/>
    </font>
    <font>
      <sz val="14"/>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8"/>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42"/>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style="thin"/>
      <top style="hair"/>
      <bottom style="hair"/>
    </border>
    <border>
      <left style="hair"/>
      <right>
        <color indexed="63"/>
      </right>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hair"/>
      <bottom>
        <color indexed="63"/>
      </bottom>
    </border>
    <border>
      <left style="hair"/>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hair"/>
      <top style="hair"/>
      <bottom style="thin"/>
    </border>
    <border>
      <left>
        <color indexed="63"/>
      </left>
      <right>
        <color indexed="63"/>
      </right>
      <top style="thin"/>
      <bottom style="hair"/>
    </border>
    <border>
      <left>
        <color indexed="63"/>
      </left>
      <right>
        <color indexed="63"/>
      </right>
      <top style="hair"/>
      <bottom style="thin"/>
    </border>
    <border>
      <left>
        <color indexed="63"/>
      </left>
      <right style="thin"/>
      <top style="hair"/>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hair"/>
    </border>
    <border>
      <left style="hair"/>
      <right>
        <color indexed="63"/>
      </right>
      <top style="thin"/>
      <bottom style="thin"/>
    </border>
    <border>
      <left>
        <color indexed="63"/>
      </left>
      <right style="hair"/>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thin"/>
      <bottom>
        <color indexed="63"/>
      </bottom>
    </border>
    <border>
      <left style="thin"/>
      <right style="thin"/>
      <top style="thin"/>
      <bottom style="thin"/>
    </border>
    <border>
      <left style="hair"/>
      <right>
        <color indexed="63"/>
      </right>
      <top style="thin"/>
      <bottom style="hair"/>
    </border>
    <border>
      <left style="hair"/>
      <right>
        <color indexed="63"/>
      </right>
      <top style="hair"/>
      <bottom style="thin"/>
    </border>
    <border>
      <left style="hair"/>
      <right style="hair"/>
      <top style="hair"/>
      <bottom style="hair"/>
    </border>
    <border>
      <left>
        <color indexed="63"/>
      </left>
      <right style="hair"/>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hair"/>
      <top>
        <color indexed="63"/>
      </top>
      <bottom style="hair"/>
    </border>
    <border>
      <left style="hair"/>
      <right style="hair"/>
      <top>
        <color indexed="63"/>
      </top>
      <bottom style="hair"/>
    </border>
    <border>
      <left style="hair"/>
      <right style="hair"/>
      <top style="hair"/>
      <bottom>
        <color indexed="63"/>
      </bottom>
    </border>
    <border>
      <left style="thin"/>
      <right style="hair"/>
      <top style="thin"/>
      <bottom style="hair"/>
    </border>
    <border>
      <left style="hair"/>
      <right style="hair"/>
      <top style="thin"/>
      <bottom style="hair"/>
    </border>
    <border>
      <left style="hair"/>
      <right style="hair"/>
      <top style="hair"/>
      <bottom style="thin"/>
    </border>
    <border>
      <left style="thin"/>
      <right style="hair"/>
      <top style="hair"/>
      <bottom style="thin"/>
    </border>
    <border>
      <left style="hair"/>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82" fillId="32" borderId="0" applyNumberFormat="0" applyBorder="0" applyAlignment="0" applyProtection="0"/>
  </cellStyleXfs>
  <cellXfs count="408">
    <xf numFmtId="0" fontId="0" fillId="0" borderId="0" xfId="0" applyAlignment="1">
      <alignment vertical="center"/>
    </xf>
    <xf numFmtId="0" fontId="9" fillId="0" borderId="0" xfId="0" applyFont="1" applyAlignment="1">
      <alignment vertical="center"/>
    </xf>
    <xf numFmtId="0" fontId="11" fillId="0" borderId="0" xfId="0" applyFont="1" applyAlignment="1">
      <alignment vertical="center"/>
    </xf>
    <xf numFmtId="0" fontId="12" fillId="0" borderId="0" xfId="0" applyFont="1" applyAlignment="1" applyProtection="1">
      <alignment horizontal="left" vertical="center"/>
      <protection/>
    </xf>
    <xf numFmtId="0" fontId="13" fillId="0" borderId="0" xfId="0" applyFont="1" applyAlignment="1" applyProtection="1">
      <alignment horizontal="left" vertical="center"/>
      <protection/>
    </xf>
    <xf numFmtId="0" fontId="11"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4" fillId="0" borderId="0" xfId="0" applyFont="1" applyAlignment="1">
      <alignment vertical="center"/>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13"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xf>
    <xf numFmtId="0" fontId="9" fillId="0" borderId="0" xfId="0" applyFont="1" applyAlignment="1">
      <alignment vertical="center" wrapText="1"/>
    </xf>
    <xf numFmtId="0" fontId="14" fillId="33" borderId="10" xfId="0" applyFont="1" applyFill="1" applyBorder="1" applyAlignment="1" applyProtection="1">
      <alignment horizontal="center" vertical="center" shrinkToFit="1"/>
      <protection locked="0"/>
    </xf>
    <xf numFmtId="0" fontId="14" fillId="33" borderId="11" xfId="0" applyFont="1" applyFill="1" applyBorder="1" applyAlignment="1" applyProtection="1">
      <alignment horizontal="center" vertical="center" shrinkToFit="1"/>
      <protection locked="0"/>
    </xf>
    <xf numFmtId="0" fontId="14" fillId="33" borderId="0" xfId="0" applyFont="1" applyFill="1" applyBorder="1" applyAlignment="1" applyProtection="1">
      <alignment horizontal="center" vertical="center" shrinkToFit="1"/>
      <protection locked="0"/>
    </xf>
    <xf numFmtId="0" fontId="14" fillId="33" borderId="12" xfId="0" applyFont="1" applyFill="1" applyBorder="1" applyAlignment="1" applyProtection="1">
      <alignment horizontal="center" vertical="center" shrinkToFit="1"/>
      <protection locked="0"/>
    </xf>
    <xf numFmtId="0" fontId="10" fillId="0" borderId="0" xfId="0" applyFont="1" applyAlignment="1" applyProtection="1">
      <alignment vertical="center"/>
      <protection/>
    </xf>
    <xf numFmtId="0" fontId="11" fillId="0" borderId="0" xfId="0" applyFont="1" applyAlignment="1" applyProtection="1">
      <alignment vertical="center"/>
      <protection/>
    </xf>
    <xf numFmtId="0" fontId="10" fillId="0" borderId="0" xfId="0" applyFont="1" applyBorder="1" applyAlignment="1" applyProtection="1">
      <alignment horizontal="center" vertical="center"/>
      <protection/>
    </xf>
    <xf numFmtId="0" fontId="9" fillId="0" borderId="0" xfId="0" applyFont="1" applyAlignment="1" applyProtection="1">
      <alignment horizontal="center" vertical="center"/>
      <protection/>
    </xf>
    <xf numFmtId="0" fontId="9" fillId="0" borderId="13" xfId="0" applyFont="1" applyBorder="1" applyAlignment="1" applyProtection="1">
      <alignment vertical="center"/>
      <protection/>
    </xf>
    <xf numFmtId="0" fontId="9" fillId="0" borderId="14" xfId="0" applyFont="1" applyBorder="1" applyAlignment="1" applyProtection="1">
      <alignment vertical="center"/>
      <protection/>
    </xf>
    <xf numFmtId="0" fontId="14" fillId="0" borderId="0" xfId="0" applyFont="1" applyAlignment="1" applyProtection="1">
      <alignment vertical="center"/>
      <protection/>
    </xf>
    <xf numFmtId="0" fontId="9" fillId="0" borderId="15" xfId="0" applyFont="1" applyBorder="1" applyAlignment="1" applyProtection="1">
      <alignment vertical="center"/>
      <protection/>
    </xf>
    <xf numFmtId="0" fontId="9" fillId="0" borderId="16" xfId="0" applyFont="1" applyBorder="1" applyAlignment="1" applyProtection="1">
      <alignment vertical="center"/>
      <protection/>
    </xf>
    <xf numFmtId="0" fontId="13" fillId="0" borderId="0" xfId="0" applyFont="1" applyAlignment="1" applyProtection="1">
      <alignment vertical="center"/>
      <protection/>
    </xf>
    <xf numFmtId="0" fontId="13" fillId="0" borderId="17" xfId="0" applyFont="1" applyBorder="1" applyAlignment="1" applyProtection="1">
      <alignment vertical="center"/>
      <protection/>
    </xf>
    <xf numFmtId="0" fontId="13" fillId="0" borderId="18" xfId="0" applyFont="1" applyBorder="1" applyAlignment="1" applyProtection="1">
      <alignment horizontal="center" vertical="center"/>
      <protection/>
    </xf>
    <xf numFmtId="0" fontId="14" fillId="0" borderId="10" xfId="0" applyFont="1" applyFill="1" applyBorder="1" applyAlignment="1" applyProtection="1">
      <alignment vertical="center" shrinkToFit="1"/>
      <protection/>
    </xf>
    <xf numFmtId="0" fontId="14" fillId="0" borderId="10" xfId="0" applyFont="1" applyBorder="1" applyAlignment="1" applyProtection="1">
      <alignment vertical="center"/>
      <protection/>
    </xf>
    <xf numFmtId="0" fontId="13" fillId="0" borderId="19" xfId="0" applyFont="1" applyBorder="1" applyAlignment="1" applyProtection="1">
      <alignment vertical="center"/>
      <protection/>
    </xf>
    <xf numFmtId="0" fontId="13" fillId="0" borderId="20" xfId="0" applyFont="1" applyBorder="1" applyAlignment="1" applyProtection="1">
      <alignment horizontal="center" vertical="center"/>
      <protection/>
    </xf>
    <xf numFmtId="0" fontId="9" fillId="0" borderId="21" xfId="0" applyFont="1" applyBorder="1" applyAlignment="1" applyProtection="1">
      <alignment vertical="center"/>
      <protection/>
    </xf>
    <xf numFmtId="0" fontId="9" fillId="0" borderId="22" xfId="0" applyFont="1" applyBorder="1" applyAlignment="1" applyProtection="1">
      <alignment vertical="center"/>
      <protection/>
    </xf>
    <xf numFmtId="0" fontId="9" fillId="0" borderId="23" xfId="0"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0" fontId="9" fillId="0" borderId="25" xfId="0" applyFont="1" applyBorder="1" applyAlignment="1" applyProtection="1">
      <alignment vertical="center"/>
      <protection/>
    </xf>
    <xf numFmtId="0" fontId="9" fillId="0" borderId="10" xfId="0" applyFont="1" applyBorder="1" applyAlignment="1" applyProtection="1">
      <alignment vertical="center"/>
      <protection/>
    </xf>
    <xf numFmtId="0" fontId="13" fillId="0" borderId="10" xfId="0" applyFont="1" applyBorder="1" applyAlignment="1" applyProtection="1">
      <alignment horizontal="right" vertical="center"/>
      <protection/>
    </xf>
    <xf numFmtId="0" fontId="9" fillId="0" borderId="17" xfId="0" applyFont="1" applyBorder="1" applyAlignment="1" applyProtection="1">
      <alignment vertical="center"/>
      <protection/>
    </xf>
    <xf numFmtId="0" fontId="9" fillId="0" borderId="18" xfId="0" applyFont="1" applyBorder="1" applyAlignment="1" applyProtection="1">
      <alignment vertical="center"/>
      <protection/>
    </xf>
    <xf numFmtId="0" fontId="14" fillId="0" borderId="25" xfId="0" applyFont="1" applyBorder="1" applyAlignment="1" applyProtection="1">
      <alignment horizontal="right" vertical="center"/>
      <protection/>
    </xf>
    <xf numFmtId="0" fontId="14" fillId="0" borderId="10" xfId="0" applyFont="1" applyBorder="1" applyAlignment="1" applyProtection="1">
      <alignment vertical="center"/>
      <protection/>
    </xf>
    <xf numFmtId="0" fontId="14" fillId="0" borderId="26" xfId="0" applyFont="1" applyBorder="1" applyAlignment="1" applyProtection="1">
      <alignment vertical="center"/>
      <protection/>
    </xf>
    <xf numFmtId="0" fontId="12" fillId="0" borderId="0" xfId="0" applyFont="1" applyAlignment="1" applyProtection="1">
      <alignment vertical="center"/>
      <protection/>
    </xf>
    <xf numFmtId="0" fontId="12" fillId="0" borderId="17" xfId="0" applyFont="1" applyBorder="1" applyAlignment="1" applyProtection="1">
      <alignment vertical="center"/>
      <protection/>
    </xf>
    <xf numFmtId="0" fontId="12" fillId="0" borderId="18" xfId="0" applyFont="1" applyBorder="1" applyAlignment="1" applyProtection="1">
      <alignment horizontal="center" vertical="center"/>
      <protection/>
    </xf>
    <xf numFmtId="0" fontId="9" fillId="0" borderId="19" xfId="0" applyFont="1" applyBorder="1" applyAlignment="1" applyProtection="1">
      <alignment vertical="center"/>
      <protection/>
    </xf>
    <xf numFmtId="0" fontId="9" fillId="0" borderId="20" xfId="0" applyFont="1" applyBorder="1" applyAlignment="1" applyProtection="1">
      <alignment vertical="center"/>
      <protection/>
    </xf>
    <xf numFmtId="0" fontId="9" fillId="0" borderId="27" xfId="0" applyFont="1" applyBorder="1" applyAlignment="1" applyProtection="1">
      <alignment vertical="center"/>
      <protection/>
    </xf>
    <xf numFmtId="0" fontId="14"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10" fillId="0" borderId="28" xfId="0" applyFont="1" applyBorder="1" applyAlignment="1" applyProtection="1">
      <alignment vertical="center" wrapText="1" shrinkToFit="1"/>
      <protection/>
    </xf>
    <xf numFmtId="0" fontId="10" fillId="0" borderId="29" xfId="0" applyFont="1" applyBorder="1" applyAlignment="1" applyProtection="1">
      <alignment vertical="center" shrinkToFit="1"/>
      <protection/>
    </xf>
    <xf numFmtId="0" fontId="10" fillId="0" borderId="30" xfId="0" applyFont="1" applyBorder="1" applyAlignment="1" applyProtection="1">
      <alignment vertical="center"/>
      <protection/>
    </xf>
    <xf numFmtId="0" fontId="10" fillId="0" borderId="31" xfId="0" applyFont="1" applyBorder="1" applyAlignment="1" applyProtection="1">
      <alignment vertical="center"/>
      <protection/>
    </xf>
    <xf numFmtId="0" fontId="14" fillId="0" borderId="12" xfId="0" applyFont="1" applyBorder="1" applyAlignment="1" applyProtection="1">
      <alignment vertical="center"/>
      <protection/>
    </xf>
    <xf numFmtId="0" fontId="14" fillId="0" borderId="11" xfId="0" applyFont="1" applyBorder="1" applyAlignment="1" applyProtection="1">
      <alignment vertical="center"/>
      <protection/>
    </xf>
    <xf numFmtId="0" fontId="14" fillId="0" borderId="12" xfId="0" applyFont="1" applyFill="1" applyBorder="1" applyAlignment="1" applyProtection="1">
      <alignment vertical="center" shrinkToFit="1"/>
      <protection/>
    </xf>
    <xf numFmtId="0" fontId="14" fillId="0" borderId="11" xfId="0" applyFont="1" applyFill="1" applyBorder="1" applyAlignment="1" applyProtection="1">
      <alignment vertical="center" shrinkToFit="1"/>
      <protection/>
    </xf>
    <xf numFmtId="0" fontId="14" fillId="0" borderId="0" xfId="0" applyFont="1" applyFill="1" applyBorder="1" applyAlignment="1" applyProtection="1">
      <alignment vertical="center" shrinkToFit="1"/>
      <protection/>
    </xf>
    <xf numFmtId="0" fontId="9" fillId="0" borderId="12" xfId="0" applyFont="1" applyBorder="1" applyAlignment="1" applyProtection="1">
      <alignment vertical="center"/>
      <protection/>
    </xf>
    <xf numFmtId="0" fontId="14" fillId="0" borderId="32" xfId="0" applyFont="1" applyBorder="1" applyAlignment="1" applyProtection="1">
      <alignment vertical="center"/>
      <protection/>
    </xf>
    <xf numFmtId="0" fontId="14" fillId="0" borderId="33" xfId="0" applyFont="1" applyBorder="1" applyAlignment="1" applyProtection="1">
      <alignment vertical="center"/>
      <protection/>
    </xf>
    <xf numFmtId="0" fontId="14" fillId="0" borderId="0" xfId="0" applyFont="1" applyBorder="1" applyAlignment="1" applyProtection="1">
      <alignment horizontal="center" vertical="center"/>
      <protection/>
    </xf>
    <xf numFmtId="0" fontId="9" fillId="0" borderId="0" xfId="0" applyFont="1" applyAlignment="1" applyProtection="1">
      <alignment vertical="center" wrapText="1"/>
      <protection/>
    </xf>
    <xf numFmtId="0" fontId="13" fillId="0" borderId="0" xfId="0" applyFont="1" applyAlignment="1">
      <alignment horizontal="left" vertical="center"/>
    </xf>
    <xf numFmtId="0" fontId="10" fillId="0" borderId="0" xfId="0" applyFont="1" applyAlignment="1" applyProtection="1">
      <alignment horizontal="center" vertical="center"/>
      <protection/>
    </xf>
    <xf numFmtId="0" fontId="10" fillId="0" borderId="0" xfId="0" applyFont="1" applyAlignment="1" applyProtection="1">
      <alignment horizontal="center" vertical="center" wrapText="1" shrinkToFit="1"/>
      <protection/>
    </xf>
    <xf numFmtId="0" fontId="10" fillId="0" borderId="0" xfId="0" applyFont="1" applyAlignment="1">
      <alignment horizontal="center" vertical="center"/>
    </xf>
    <xf numFmtId="0" fontId="14" fillId="0" borderId="10" xfId="0" applyFont="1" applyFill="1" applyBorder="1" applyAlignment="1" applyProtection="1">
      <alignment vertical="center"/>
      <protection/>
    </xf>
    <xf numFmtId="0" fontId="11" fillId="0" borderId="16" xfId="0" applyFont="1" applyFill="1" applyBorder="1" applyAlignment="1" applyProtection="1">
      <alignment vertical="center" shrinkToFit="1"/>
      <protection/>
    </xf>
    <xf numFmtId="0" fontId="12" fillId="0" borderId="16" xfId="0" applyFont="1" applyBorder="1" applyAlignment="1" applyProtection="1">
      <alignment horizontal="left" vertical="center"/>
      <protection/>
    </xf>
    <xf numFmtId="0" fontId="14" fillId="33" borderId="0" xfId="0" applyFont="1" applyFill="1" applyAlignment="1">
      <alignment vertical="center"/>
    </xf>
    <xf numFmtId="0" fontId="22" fillId="0" borderId="0" xfId="0" applyFont="1" applyAlignment="1">
      <alignment vertical="center"/>
    </xf>
    <xf numFmtId="0" fontId="14" fillId="31" borderId="0" xfId="0" applyFont="1" applyFill="1" applyAlignment="1">
      <alignment vertical="center"/>
    </xf>
    <xf numFmtId="0" fontId="14" fillId="34" borderId="0" xfId="0" applyFont="1" applyFill="1" applyAlignment="1">
      <alignment vertical="center"/>
    </xf>
    <xf numFmtId="0" fontId="14" fillId="35" borderId="0" xfId="0" applyFont="1" applyFill="1" applyAlignment="1">
      <alignment vertical="center"/>
    </xf>
    <xf numFmtId="0" fontId="13" fillId="0" borderId="10" xfId="0" applyFont="1" applyBorder="1" applyAlignment="1" applyProtection="1">
      <alignment vertical="center"/>
      <protection/>
    </xf>
    <xf numFmtId="0" fontId="16" fillId="0" borderId="24" xfId="0" applyFont="1" applyBorder="1" applyAlignment="1" applyProtection="1">
      <alignment horizontal="center" vertical="center"/>
      <protection/>
    </xf>
    <xf numFmtId="0" fontId="9" fillId="0" borderId="34" xfId="0" applyFont="1" applyBorder="1" applyAlignment="1" applyProtection="1">
      <alignment horizontal="center" vertical="center"/>
      <protection/>
    </xf>
    <xf numFmtId="0" fontId="9" fillId="0" borderId="33" xfId="0" applyFont="1" applyBorder="1" applyAlignment="1" applyProtection="1">
      <alignment vertical="center"/>
      <protection/>
    </xf>
    <xf numFmtId="0" fontId="21" fillId="0" borderId="0" xfId="0" applyFont="1" applyAlignment="1" applyProtection="1">
      <alignment vertical="center" wrapText="1"/>
      <protection/>
    </xf>
    <xf numFmtId="0" fontId="16" fillId="0" borderId="11" xfId="0" applyFont="1" applyBorder="1" applyAlignment="1" applyProtection="1">
      <alignment vertical="center"/>
      <protection/>
    </xf>
    <xf numFmtId="0" fontId="9" fillId="0" borderId="35" xfId="0" applyFont="1" applyBorder="1" applyAlignment="1" applyProtection="1">
      <alignment vertical="center"/>
      <protection/>
    </xf>
    <xf numFmtId="0" fontId="9" fillId="0" borderId="11" xfId="0" applyFont="1" applyBorder="1" applyAlignment="1" applyProtection="1">
      <alignment vertical="center"/>
      <protection/>
    </xf>
    <xf numFmtId="0" fontId="9" fillId="0" borderId="36" xfId="0" applyFont="1" applyBorder="1" applyAlignment="1" applyProtection="1">
      <alignment vertical="center"/>
      <protection/>
    </xf>
    <xf numFmtId="0" fontId="9" fillId="0" borderId="37" xfId="0" applyFont="1" applyBorder="1" applyAlignment="1" applyProtection="1">
      <alignment vertical="center"/>
      <protection/>
    </xf>
    <xf numFmtId="0" fontId="9" fillId="0" borderId="38" xfId="0" applyFont="1" applyBorder="1" applyAlignment="1" applyProtection="1">
      <alignment vertical="center"/>
      <protection/>
    </xf>
    <xf numFmtId="0" fontId="9" fillId="0" borderId="0" xfId="0" applyFont="1" applyAlignment="1" applyProtection="1">
      <alignment/>
      <protection/>
    </xf>
    <xf numFmtId="0" fontId="14" fillId="0" borderId="0" xfId="0" applyFont="1" applyAlignment="1" applyProtection="1">
      <alignment/>
      <protection/>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58" fontId="25" fillId="0" borderId="0" xfId="0" applyNumberFormat="1" applyFont="1" applyAlignment="1">
      <alignment vertical="center"/>
    </xf>
    <xf numFmtId="0" fontId="28" fillId="0" borderId="0" xfId="0" applyFont="1" applyAlignment="1">
      <alignment vertical="center"/>
    </xf>
    <xf numFmtId="58" fontId="28" fillId="0" borderId="0" xfId="0" applyNumberFormat="1" applyFont="1" applyAlignment="1">
      <alignment vertical="center"/>
    </xf>
    <xf numFmtId="0" fontId="8" fillId="0" borderId="0" xfId="0" applyFont="1" applyAlignment="1" applyProtection="1">
      <alignment vertical="center"/>
      <protection/>
    </xf>
    <xf numFmtId="0" fontId="14" fillId="0" borderId="0" xfId="0" applyFont="1" applyAlignment="1" applyProtection="1">
      <alignment horizontal="center" vertical="center"/>
      <protection/>
    </xf>
    <xf numFmtId="0" fontId="14" fillId="0" borderId="0" xfId="0" applyFont="1" applyAlignment="1" applyProtection="1">
      <alignment vertical="center" wrapText="1"/>
      <protection/>
    </xf>
    <xf numFmtId="0" fontId="15" fillId="0" borderId="0" xfId="0" applyFont="1" applyFill="1" applyBorder="1" applyAlignment="1" applyProtection="1">
      <alignment horizontal="left" vertical="center" shrinkToFit="1"/>
      <protection/>
    </xf>
    <xf numFmtId="0" fontId="15" fillId="0" borderId="0" xfId="0" applyFont="1" applyFill="1" applyBorder="1" applyAlignment="1" applyProtection="1">
      <alignment vertical="center"/>
      <protection/>
    </xf>
    <xf numFmtId="0" fontId="14" fillId="33" borderId="39" xfId="0" applyFont="1" applyFill="1" applyBorder="1" applyAlignment="1" applyProtection="1">
      <alignment horizontal="center" vertical="center" shrinkToFit="1"/>
      <protection locked="0"/>
    </xf>
    <xf numFmtId="0" fontId="14" fillId="0" borderId="39" xfId="0" applyFont="1" applyFill="1" applyBorder="1" applyAlignment="1" applyProtection="1">
      <alignment vertical="center" shrinkToFit="1"/>
      <protection/>
    </xf>
    <xf numFmtId="0" fontId="14" fillId="0" borderId="39" xfId="0" applyFont="1" applyBorder="1" applyAlignment="1" applyProtection="1">
      <alignment vertical="center"/>
      <protection/>
    </xf>
    <xf numFmtId="0" fontId="14" fillId="33" borderId="40" xfId="0" applyFont="1" applyFill="1" applyBorder="1" applyAlignment="1" applyProtection="1">
      <alignment horizontal="center" vertical="center" shrinkToFit="1"/>
      <protection locked="0"/>
    </xf>
    <xf numFmtId="0" fontId="14" fillId="0" borderId="40" xfId="0" applyFont="1" applyFill="1" applyBorder="1" applyAlignment="1" applyProtection="1">
      <alignment vertical="center" shrinkToFit="1"/>
      <protection/>
    </xf>
    <xf numFmtId="0" fontId="14" fillId="0" borderId="40" xfId="0" applyFont="1" applyBorder="1" applyAlignment="1" applyProtection="1">
      <alignment vertical="center"/>
      <protection/>
    </xf>
    <xf numFmtId="0" fontId="15" fillId="0" borderId="41" xfId="0" applyFont="1" applyFill="1" applyBorder="1" applyAlignment="1" applyProtection="1">
      <alignment vertical="center"/>
      <protection/>
    </xf>
    <xf numFmtId="0" fontId="17" fillId="0" borderId="0" xfId="0" applyFont="1" applyBorder="1" applyAlignment="1" applyProtection="1">
      <alignment horizontal="distributed" vertical="center" wrapText="1"/>
      <protection/>
    </xf>
    <xf numFmtId="0" fontId="17" fillId="0" borderId="0" xfId="0" applyFont="1" applyBorder="1" applyAlignment="1" applyProtection="1">
      <alignment horizontal="distributed" vertical="center"/>
      <protection/>
    </xf>
    <xf numFmtId="0" fontId="14" fillId="0" borderId="0" xfId="0" applyFont="1" applyBorder="1" applyAlignment="1" applyProtection="1">
      <alignment vertical="center" wrapText="1"/>
      <protection/>
    </xf>
    <xf numFmtId="0" fontId="14" fillId="33" borderId="11" xfId="0" applyFont="1" applyFill="1" applyBorder="1" applyAlignment="1" applyProtection="1">
      <alignment vertical="center" wrapText="1" shrinkToFit="1"/>
      <protection locked="0"/>
    </xf>
    <xf numFmtId="0" fontId="14" fillId="0" borderId="42" xfId="0" applyFont="1" applyBorder="1" applyAlignment="1" applyProtection="1">
      <alignment horizontal="center" vertical="center"/>
      <protection/>
    </xf>
    <xf numFmtId="0" fontId="14" fillId="0" borderId="43" xfId="0" applyFont="1" applyBorder="1" applyAlignment="1" applyProtection="1">
      <alignment vertical="center"/>
      <protection/>
    </xf>
    <xf numFmtId="0" fontId="14" fillId="0" borderId="44" xfId="0" applyFont="1" applyBorder="1" applyAlignment="1" applyProtection="1">
      <alignment vertical="center"/>
      <protection/>
    </xf>
    <xf numFmtId="0" fontId="23" fillId="0" borderId="0" xfId="0" applyFont="1" applyAlignment="1" applyProtection="1">
      <alignment vertical="center"/>
      <protection/>
    </xf>
    <xf numFmtId="0" fontId="32" fillId="0" borderId="0" xfId="0" applyFont="1" applyAlignment="1" applyProtection="1">
      <alignment vertical="center"/>
      <protection/>
    </xf>
    <xf numFmtId="0" fontId="31" fillId="0" borderId="0" xfId="0" applyFont="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vertical="center"/>
      <protection/>
    </xf>
    <xf numFmtId="0" fontId="33" fillId="0" borderId="0" xfId="0" applyFont="1" applyAlignment="1" applyProtection="1">
      <alignment vertical="center"/>
      <protection/>
    </xf>
    <xf numFmtId="0" fontId="22" fillId="0" borderId="0" xfId="0" applyFont="1" applyAlignment="1" applyProtection="1">
      <alignment vertical="center"/>
      <protection/>
    </xf>
    <xf numFmtId="0" fontId="29" fillId="0" borderId="0" xfId="0" applyFont="1" applyAlignment="1" applyProtection="1">
      <alignment vertical="center"/>
      <protection/>
    </xf>
    <xf numFmtId="0" fontId="26" fillId="0" borderId="0" xfId="0" applyFont="1" applyAlignment="1" applyProtection="1">
      <alignment vertical="center"/>
      <protection/>
    </xf>
    <xf numFmtId="0" fontId="14" fillId="0" borderId="45" xfId="0" applyFont="1" applyBorder="1" applyAlignment="1" applyProtection="1">
      <alignment vertical="center"/>
      <protection/>
    </xf>
    <xf numFmtId="0" fontId="14" fillId="0" borderId="46" xfId="0" applyFont="1" applyBorder="1" applyAlignment="1" applyProtection="1">
      <alignment vertical="center"/>
      <protection/>
    </xf>
    <xf numFmtId="0" fontId="14" fillId="0" borderId="47" xfId="0" applyFont="1" applyFill="1" applyBorder="1" applyAlignment="1" applyProtection="1">
      <alignment horizontal="center" vertical="center" wrapText="1" shrinkToFit="1"/>
      <protection/>
    </xf>
    <xf numFmtId="0" fontId="14" fillId="0" borderId="44" xfId="0" applyFont="1" applyFill="1" applyBorder="1" applyAlignment="1" applyProtection="1">
      <alignment horizontal="center" vertical="center" wrapText="1" shrinkToFit="1"/>
      <protection/>
    </xf>
    <xf numFmtId="0" fontId="30" fillId="0" borderId="0" xfId="0" applyFont="1" applyAlignment="1" applyProtection="1">
      <alignment vertical="center"/>
      <protection/>
    </xf>
    <xf numFmtId="0" fontId="30" fillId="0" borderId="0" xfId="0" applyFont="1" applyAlignment="1" applyProtection="1">
      <alignment vertical="center" shrinkToFit="1"/>
      <protection/>
    </xf>
    <xf numFmtId="0" fontId="27" fillId="0" borderId="0" xfId="0" applyFont="1" applyAlignment="1" applyProtection="1">
      <alignment vertical="center"/>
      <protection/>
    </xf>
    <xf numFmtId="0" fontId="34" fillId="0" borderId="0" xfId="0" applyFont="1" applyAlignment="1" applyProtection="1">
      <alignment vertical="center"/>
      <protection/>
    </xf>
    <xf numFmtId="0" fontId="30" fillId="0" borderId="0" xfId="0" applyFont="1" applyFill="1" applyAlignment="1" applyProtection="1">
      <alignment vertical="center"/>
      <protection/>
    </xf>
    <xf numFmtId="0" fontId="30" fillId="0" borderId="0" xfId="0" applyFont="1" applyFill="1" applyAlignment="1" applyProtection="1">
      <alignment horizontal="right" vertical="center"/>
      <protection/>
    </xf>
    <xf numFmtId="0" fontId="30" fillId="0" borderId="0" xfId="0" applyFont="1" applyFill="1" applyAlignment="1" applyProtection="1">
      <alignment vertical="center" shrinkToFit="1"/>
      <protection/>
    </xf>
    <xf numFmtId="0" fontId="14" fillId="0" borderId="0" xfId="0" applyFont="1" applyAlignment="1" applyProtection="1">
      <alignment vertical="center"/>
      <protection/>
    </xf>
    <xf numFmtId="0" fontId="15" fillId="0" borderId="0" xfId="0" applyFont="1" applyAlignment="1" applyProtection="1">
      <alignment vertical="center"/>
      <protection/>
    </xf>
    <xf numFmtId="0" fontId="30" fillId="0" borderId="0" xfId="0" applyFont="1" applyFill="1" applyBorder="1" applyAlignment="1" applyProtection="1">
      <alignment vertical="center" shrinkToFit="1"/>
      <protection/>
    </xf>
    <xf numFmtId="0" fontId="14" fillId="33" borderId="24" xfId="0" applyFont="1" applyFill="1" applyBorder="1" applyAlignment="1" applyProtection="1">
      <alignment horizontal="center" vertical="center" shrinkToFit="1"/>
      <protection locked="0"/>
    </xf>
    <xf numFmtId="0" fontId="14" fillId="0" borderId="24" xfId="0" applyFont="1" applyFill="1" applyBorder="1" applyAlignment="1" applyProtection="1">
      <alignment vertical="center" shrinkToFit="1"/>
      <protection/>
    </xf>
    <xf numFmtId="0" fontId="30" fillId="0" borderId="48" xfId="0" applyFont="1" applyBorder="1" applyAlignment="1" applyProtection="1">
      <alignment vertical="center"/>
      <protection/>
    </xf>
    <xf numFmtId="0" fontId="30" fillId="0" borderId="49" xfId="0" applyFont="1" applyBorder="1" applyAlignment="1" applyProtection="1">
      <alignment vertical="center" shrinkToFit="1"/>
      <protection/>
    </xf>
    <xf numFmtId="0" fontId="30" fillId="0" borderId="49" xfId="0" applyFont="1" applyFill="1" applyBorder="1" applyAlignment="1" applyProtection="1">
      <alignment vertical="center"/>
      <protection/>
    </xf>
    <xf numFmtId="0" fontId="30" fillId="0" borderId="50" xfId="0" applyFont="1" applyFill="1" applyBorder="1" applyAlignment="1" applyProtection="1">
      <alignment vertical="center" shrinkToFit="1"/>
      <protection/>
    </xf>
    <xf numFmtId="0" fontId="24" fillId="0" borderId="12" xfId="0" applyFont="1" applyBorder="1" applyAlignment="1" applyProtection="1">
      <alignment vertical="center"/>
      <protection/>
    </xf>
    <xf numFmtId="0" fontId="36" fillId="0" borderId="49" xfId="0" applyFont="1" applyFill="1" applyBorder="1" applyAlignment="1" applyProtection="1">
      <alignment horizontal="right" vertical="center"/>
      <protection/>
    </xf>
    <xf numFmtId="0" fontId="36" fillId="0" borderId="49" xfId="0" applyFont="1" applyFill="1" applyBorder="1" applyAlignment="1" applyProtection="1">
      <alignment vertical="center" shrinkToFit="1"/>
      <protection/>
    </xf>
    <xf numFmtId="0" fontId="14" fillId="0" borderId="51" xfId="0" applyFont="1" applyBorder="1" applyAlignment="1" applyProtection="1">
      <alignment vertical="center"/>
      <protection/>
    </xf>
    <xf numFmtId="0" fontId="37" fillId="0" borderId="0" xfId="0" applyFont="1" applyAlignment="1" applyProtection="1">
      <alignment horizontal="left" vertical="center"/>
      <protection/>
    </xf>
    <xf numFmtId="0" fontId="37" fillId="0" borderId="0" xfId="0" applyFont="1" applyAlignment="1" applyProtection="1">
      <alignment horizontal="right" vertical="center"/>
      <protection/>
    </xf>
    <xf numFmtId="0" fontId="39" fillId="0" borderId="0" xfId="0" applyFont="1" applyAlignment="1" applyProtection="1">
      <alignment horizontal="left" vertical="center"/>
      <protection/>
    </xf>
    <xf numFmtId="0" fontId="14" fillId="0" borderId="49" xfId="0" applyFont="1" applyFill="1" applyBorder="1" applyAlignment="1" applyProtection="1">
      <alignment shrinkToFit="1"/>
      <protection/>
    </xf>
    <xf numFmtId="0" fontId="37" fillId="0" borderId="0" xfId="0" applyFont="1" applyAlignment="1">
      <alignment vertical="center"/>
    </xf>
    <xf numFmtId="0" fontId="8" fillId="0" borderId="0" xfId="0" applyFont="1" applyBorder="1" applyAlignment="1" applyProtection="1">
      <alignment horizontal="left" vertical="center"/>
      <protection/>
    </xf>
    <xf numFmtId="0" fontId="21" fillId="0" borderId="0" xfId="0" applyFont="1" applyAlignment="1" applyProtection="1">
      <alignment horizontal="center" vertical="center" wrapText="1"/>
      <protection/>
    </xf>
    <xf numFmtId="0" fontId="9" fillId="0" borderId="0" xfId="0" applyFont="1" applyAlignment="1" applyProtection="1">
      <alignment horizontal="center" vertical="center"/>
      <protection/>
    </xf>
    <xf numFmtId="0" fontId="16" fillId="0" borderId="39" xfId="0" applyFont="1" applyBorder="1" applyAlignment="1" applyProtection="1">
      <alignment horizontal="distributed" vertical="center"/>
      <protection/>
    </xf>
    <xf numFmtId="0" fontId="16" fillId="0" borderId="24" xfId="0" applyFont="1" applyBorder="1" applyAlignment="1" applyProtection="1">
      <alignment horizontal="distributed" vertical="center"/>
      <protection/>
    </xf>
    <xf numFmtId="0" fontId="1" fillId="33" borderId="52" xfId="0" applyFont="1" applyFill="1" applyBorder="1" applyAlignment="1" applyProtection="1">
      <alignment horizontal="center" vertical="center"/>
      <protection locked="0"/>
    </xf>
    <xf numFmtId="0" fontId="5" fillId="33" borderId="25" xfId="0" applyFont="1" applyFill="1" applyBorder="1" applyAlignment="1" applyProtection="1">
      <alignment horizontal="center" vertical="center" shrinkToFit="1"/>
      <protection locked="0"/>
    </xf>
    <xf numFmtId="0" fontId="5" fillId="33" borderId="10" xfId="0" applyFont="1" applyFill="1" applyBorder="1" applyAlignment="1" applyProtection="1">
      <alignment horizontal="center" vertical="center" shrinkToFit="1"/>
      <protection locked="0"/>
    </xf>
    <xf numFmtId="0" fontId="5" fillId="33" borderId="16" xfId="0" applyFont="1" applyFill="1" applyBorder="1" applyAlignment="1" applyProtection="1">
      <alignment horizontal="center" vertical="center" shrinkToFit="1"/>
      <protection locked="0"/>
    </xf>
    <xf numFmtId="0" fontId="16" fillId="0" borderId="40" xfId="0" applyFont="1" applyBorder="1" applyAlignment="1" applyProtection="1">
      <alignment vertical="center" shrinkToFit="1"/>
      <protection/>
    </xf>
    <xf numFmtId="0" fontId="16" fillId="0" borderId="0" xfId="0" applyFont="1" applyBorder="1" applyAlignment="1" applyProtection="1">
      <alignment horizontal="distributed" vertical="center"/>
      <protection/>
    </xf>
    <xf numFmtId="0" fontId="4" fillId="33" borderId="25" xfId="0" applyFont="1" applyFill="1" applyBorder="1" applyAlignment="1" applyProtection="1">
      <alignment horizontal="center" vertical="center" shrinkToFit="1"/>
      <protection locked="0"/>
    </xf>
    <xf numFmtId="0" fontId="4" fillId="33" borderId="10" xfId="0" applyFont="1" applyFill="1" applyBorder="1" applyAlignment="1" applyProtection="1">
      <alignment horizontal="center" vertical="center" shrinkToFit="1"/>
      <protection locked="0"/>
    </xf>
    <xf numFmtId="0" fontId="4" fillId="33" borderId="16" xfId="0" applyFont="1" applyFill="1" applyBorder="1" applyAlignment="1" applyProtection="1">
      <alignment horizontal="center" vertical="center" shrinkToFit="1"/>
      <protection locked="0"/>
    </xf>
    <xf numFmtId="0" fontId="4" fillId="33" borderId="53" xfId="0" applyFont="1" applyFill="1" applyBorder="1" applyAlignment="1" applyProtection="1">
      <alignment horizontal="left" vertical="center" shrinkToFit="1"/>
      <protection locked="0"/>
    </xf>
    <xf numFmtId="0" fontId="4" fillId="33" borderId="39" xfId="0" applyFont="1" applyFill="1" applyBorder="1" applyAlignment="1" applyProtection="1">
      <alignment horizontal="left" vertical="center" shrinkToFit="1"/>
      <protection locked="0"/>
    </xf>
    <xf numFmtId="0" fontId="0" fillId="0" borderId="39" xfId="0" applyBorder="1" applyAlignment="1" applyProtection="1">
      <alignment vertical="center"/>
      <protection locked="0"/>
    </xf>
    <xf numFmtId="0" fontId="0" fillId="0" borderId="45" xfId="0" applyBorder="1" applyAlignment="1" applyProtection="1">
      <alignment vertical="center"/>
      <protection locked="0"/>
    </xf>
    <xf numFmtId="0" fontId="4" fillId="33" borderId="23" xfId="0" applyFont="1" applyFill="1" applyBorder="1" applyAlignment="1" applyProtection="1">
      <alignment horizontal="left" vertical="center" shrinkToFit="1"/>
      <protection locked="0"/>
    </xf>
    <xf numFmtId="0" fontId="4" fillId="33" borderId="24" xfId="0" applyFont="1" applyFill="1" applyBorder="1" applyAlignment="1" applyProtection="1">
      <alignment horizontal="left" vertical="center" shrinkToFit="1"/>
      <protection locked="0"/>
    </xf>
    <xf numFmtId="0" fontId="4" fillId="33" borderId="40" xfId="0" applyFont="1" applyFill="1" applyBorder="1" applyAlignment="1" applyProtection="1">
      <alignment horizontal="left" vertical="center" shrinkToFit="1"/>
      <protection locked="0"/>
    </xf>
    <xf numFmtId="0" fontId="0" fillId="0" borderId="40" xfId="0" applyBorder="1" applyAlignment="1" applyProtection="1">
      <alignment vertical="center"/>
      <protection locked="0"/>
    </xf>
    <xf numFmtId="0" fontId="0" fillId="0" borderId="41" xfId="0" applyBorder="1" applyAlignment="1" applyProtection="1">
      <alignment vertical="center"/>
      <protection locked="0"/>
    </xf>
    <xf numFmtId="176" fontId="1" fillId="33" borderId="54" xfId="0" applyNumberFormat="1" applyFont="1" applyFill="1" applyBorder="1" applyAlignment="1" applyProtection="1">
      <alignment horizontal="center" vertical="center" shrinkToFit="1"/>
      <protection locked="0"/>
    </xf>
    <xf numFmtId="176" fontId="1" fillId="33" borderId="40" xfId="0" applyNumberFormat="1" applyFont="1" applyFill="1" applyBorder="1" applyAlignment="1" applyProtection="1">
      <alignment horizontal="center" vertical="center" shrinkToFit="1"/>
      <protection locked="0"/>
    </xf>
    <xf numFmtId="176" fontId="1" fillId="33" borderId="41" xfId="0" applyNumberFormat="1" applyFont="1" applyFill="1" applyBorder="1" applyAlignment="1" applyProtection="1">
      <alignment horizontal="center" vertical="center" shrinkToFit="1"/>
      <protection locked="0"/>
    </xf>
    <xf numFmtId="0" fontId="17" fillId="0" borderId="55" xfId="0" applyFont="1" applyBorder="1" applyAlignment="1" applyProtection="1">
      <alignment horizontal="center" vertical="center" wrapText="1"/>
      <protection/>
    </xf>
    <xf numFmtId="0" fontId="17" fillId="0" borderId="55" xfId="0" applyFont="1" applyBorder="1" applyAlignment="1" applyProtection="1">
      <alignment horizontal="center" vertical="center"/>
      <protection/>
    </xf>
    <xf numFmtId="0" fontId="20" fillId="0" borderId="0" xfId="0" applyFont="1" applyAlignment="1" applyProtection="1">
      <alignment horizontal="center" vertical="center" wrapText="1"/>
      <protection/>
    </xf>
    <xf numFmtId="0" fontId="38" fillId="0" borderId="0" xfId="0" applyFont="1" applyAlignment="1" applyProtection="1">
      <alignment horizontal="center" vertical="center"/>
      <protection/>
    </xf>
    <xf numFmtId="176" fontId="1" fillId="33" borderId="0" xfId="0" applyNumberFormat="1" applyFont="1" applyFill="1" applyAlignment="1" applyProtection="1">
      <alignment horizontal="right" vertical="center"/>
      <protection locked="0"/>
    </xf>
    <xf numFmtId="0" fontId="10" fillId="0" borderId="23" xfId="0" applyFont="1" applyBorder="1" applyAlignment="1" applyProtection="1">
      <alignment horizontal="center" vertical="center"/>
      <protection/>
    </xf>
    <xf numFmtId="0" fontId="10" fillId="0" borderId="24" xfId="0" applyFont="1" applyBorder="1" applyAlignment="1" applyProtection="1">
      <alignment horizontal="center" vertical="center"/>
      <protection/>
    </xf>
    <xf numFmtId="0" fontId="10" fillId="0" borderId="18" xfId="0" applyFont="1" applyBorder="1" applyAlignment="1" applyProtection="1">
      <alignment horizontal="center" vertical="center"/>
      <protection/>
    </xf>
    <xf numFmtId="0" fontId="10" fillId="0" borderId="27"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20" xfId="0" applyFont="1" applyBorder="1" applyAlignment="1" applyProtection="1">
      <alignment horizontal="center" vertical="center"/>
      <protection/>
    </xf>
    <xf numFmtId="0" fontId="10" fillId="0" borderId="35"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22" xfId="0" applyFont="1" applyBorder="1" applyAlignment="1" applyProtection="1">
      <alignment horizontal="center" vertical="center"/>
      <protection/>
    </xf>
    <xf numFmtId="0" fontId="4" fillId="33" borderId="0" xfId="0" applyFont="1" applyFill="1" applyAlignment="1" applyProtection="1">
      <alignment horizontal="left" vertical="center" shrinkToFit="1"/>
      <protection locked="0"/>
    </xf>
    <xf numFmtId="0" fontId="4" fillId="0" borderId="0" xfId="0" applyFont="1" applyAlignment="1" applyProtection="1">
      <alignment horizontal="left" vertical="center"/>
      <protection locked="0"/>
    </xf>
    <xf numFmtId="0" fontId="40" fillId="33" borderId="0" xfId="0" applyFont="1" applyFill="1" applyBorder="1" applyAlignment="1" applyProtection="1">
      <alignment horizontal="center" vertical="center" shrinkToFit="1"/>
      <protection locked="0"/>
    </xf>
    <xf numFmtId="0" fontId="39" fillId="0" borderId="0" xfId="0" applyFont="1" applyAlignment="1" applyProtection="1">
      <alignment horizontal="left" vertical="center" wrapText="1"/>
      <protection/>
    </xf>
    <xf numFmtId="0" fontId="40" fillId="33" borderId="0" xfId="0" applyFont="1" applyFill="1" applyBorder="1" applyAlignment="1" applyProtection="1">
      <alignment horizontal="right" vertical="center" shrinkToFit="1"/>
      <protection locked="0"/>
    </xf>
    <xf numFmtId="0" fontId="17" fillId="0" borderId="25" xfId="0" applyFont="1" applyBorder="1" applyAlignment="1" applyProtection="1">
      <alignment horizontal="center" vertical="center"/>
      <protection/>
    </xf>
    <xf numFmtId="0" fontId="14" fillId="0" borderId="12" xfId="0" applyFont="1" applyFill="1" applyBorder="1" applyAlignment="1" applyProtection="1">
      <alignment horizontal="left" vertical="center" shrinkToFit="1"/>
      <protection/>
    </xf>
    <xf numFmtId="0" fontId="14" fillId="0" borderId="56" xfId="0" applyFont="1" applyFill="1" applyBorder="1" applyAlignment="1" applyProtection="1">
      <alignment horizontal="left" vertical="center" shrinkToFit="1"/>
      <protection/>
    </xf>
    <xf numFmtId="0" fontId="18" fillId="0" borderId="57" xfId="0" applyFont="1" applyBorder="1" applyAlignment="1" applyProtection="1">
      <alignment horizontal="center" vertical="center" wrapText="1"/>
      <protection/>
    </xf>
    <xf numFmtId="0" fontId="16" fillId="0" borderId="12" xfId="0" applyFont="1" applyBorder="1" applyAlignment="1" applyProtection="1">
      <alignment vertical="center"/>
      <protection/>
    </xf>
    <xf numFmtId="0" fontId="16" fillId="0" borderId="56" xfId="0" applyFont="1" applyBorder="1" applyAlignment="1" applyProtection="1">
      <alignment vertical="center"/>
      <protection/>
    </xf>
    <xf numFmtId="0" fontId="14" fillId="0" borderId="24" xfId="0" applyFont="1" applyBorder="1" applyAlignment="1" applyProtection="1">
      <alignment horizontal="left" vertical="center"/>
      <protection/>
    </xf>
    <xf numFmtId="0" fontId="14" fillId="0" borderId="34" xfId="0" applyFont="1" applyBorder="1" applyAlignment="1" applyProtection="1">
      <alignment horizontal="left" vertical="center"/>
      <protection/>
    </xf>
    <xf numFmtId="178" fontId="14" fillId="33" borderId="31" xfId="0" applyNumberFormat="1" applyFont="1" applyFill="1" applyBorder="1" applyAlignment="1" applyProtection="1">
      <alignment horizontal="right" vertical="center" shrinkToFit="1"/>
      <protection locked="0"/>
    </xf>
    <xf numFmtId="178" fontId="14" fillId="33" borderId="58" xfId="0" applyNumberFormat="1" applyFont="1" applyFill="1" applyBorder="1" applyAlignment="1" applyProtection="1">
      <alignment horizontal="right" vertical="center" shrinkToFit="1"/>
      <protection locked="0"/>
    </xf>
    <xf numFmtId="49" fontId="14" fillId="33" borderId="35" xfId="0" applyNumberFormat="1" applyFont="1" applyFill="1" applyBorder="1" applyAlignment="1" applyProtection="1">
      <alignment horizontal="center" vertical="center"/>
      <protection locked="0"/>
    </xf>
    <xf numFmtId="49" fontId="14" fillId="33" borderId="11" xfId="0" applyNumberFormat="1" applyFont="1" applyFill="1" applyBorder="1" applyAlignment="1" applyProtection="1">
      <alignment horizontal="center" vertical="center"/>
      <protection locked="0"/>
    </xf>
    <xf numFmtId="49" fontId="14" fillId="33" borderId="36" xfId="0" applyNumberFormat="1" applyFont="1" applyFill="1" applyBorder="1" applyAlignment="1" applyProtection="1">
      <alignment horizontal="center" vertical="center"/>
      <protection locked="0"/>
    </xf>
    <xf numFmtId="0" fontId="18" fillId="0" borderId="21" xfId="0" applyFont="1" applyBorder="1" applyAlignment="1" applyProtection="1">
      <alignment horizontal="center" vertical="center" wrapText="1"/>
      <protection/>
    </xf>
    <xf numFmtId="0" fontId="16" fillId="0" borderId="11" xfId="0" applyFont="1" applyBorder="1" applyAlignment="1" applyProtection="1">
      <alignment vertical="center"/>
      <protection/>
    </xf>
    <xf numFmtId="0" fontId="16" fillId="0" borderId="22" xfId="0" applyFont="1" applyBorder="1" applyAlignment="1" applyProtection="1">
      <alignment vertical="center"/>
      <protection/>
    </xf>
    <xf numFmtId="0" fontId="14" fillId="0" borderId="35" xfId="0" applyFont="1" applyBorder="1" applyAlignment="1" applyProtection="1">
      <alignment horizontal="center" vertical="center"/>
      <protection/>
    </xf>
    <xf numFmtId="0" fontId="14" fillId="0" borderId="11" xfId="0" applyFont="1" applyBorder="1" applyAlignment="1" applyProtection="1">
      <alignment horizontal="center" vertical="center"/>
      <protection/>
    </xf>
    <xf numFmtId="0" fontId="14" fillId="0" borderId="51" xfId="0" applyFont="1" applyBorder="1" applyAlignment="1" applyProtection="1">
      <alignment horizontal="center" vertical="center"/>
      <protection/>
    </xf>
    <xf numFmtId="0" fontId="14" fillId="0" borderId="12" xfId="0" applyFont="1" applyBorder="1" applyAlignment="1" applyProtection="1">
      <alignment horizontal="center" vertical="center"/>
      <protection/>
    </xf>
    <xf numFmtId="0" fontId="18" fillId="0" borderId="17" xfId="0" applyFont="1" applyBorder="1" applyAlignment="1" applyProtection="1">
      <alignment horizontal="center" vertical="center" wrapText="1"/>
      <protection/>
    </xf>
    <xf numFmtId="0" fontId="16" fillId="0" borderId="24" xfId="0" applyFont="1" applyBorder="1" applyAlignment="1" applyProtection="1">
      <alignment vertical="center"/>
      <protection/>
    </xf>
    <xf numFmtId="0" fontId="16" fillId="0" borderId="18" xfId="0" applyFont="1" applyBorder="1" applyAlignment="1" applyProtection="1">
      <alignment vertical="center"/>
      <protection/>
    </xf>
    <xf numFmtId="0" fontId="16" fillId="0" borderId="28" xfId="0" applyFont="1" applyBorder="1" applyAlignment="1" applyProtection="1">
      <alignment vertical="center"/>
      <protection/>
    </xf>
    <xf numFmtId="0" fontId="16" fillId="0" borderId="31" xfId="0" applyFont="1" applyBorder="1" applyAlignment="1" applyProtection="1">
      <alignment vertical="center"/>
      <protection/>
    </xf>
    <xf numFmtId="0" fontId="16" fillId="0" borderId="29" xfId="0" applyFont="1" applyBorder="1" applyAlignment="1" applyProtection="1">
      <alignment vertical="center"/>
      <protection/>
    </xf>
    <xf numFmtId="0" fontId="15" fillId="33" borderId="23" xfId="0" applyFont="1" applyFill="1" applyBorder="1" applyAlignment="1" applyProtection="1">
      <alignment horizontal="left" vertical="center" wrapText="1" shrinkToFit="1"/>
      <protection locked="0"/>
    </xf>
    <xf numFmtId="0" fontId="15" fillId="33" borderId="24" xfId="0" applyFont="1" applyFill="1" applyBorder="1" applyAlignment="1" applyProtection="1">
      <alignment horizontal="left" vertical="center" wrapText="1" shrinkToFit="1"/>
      <protection locked="0"/>
    </xf>
    <xf numFmtId="0" fontId="15" fillId="33" borderId="18" xfId="0" applyFont="1" applyFill="1" applyBorder="1" applyAlignment="1" applyProtection="1">
      <alignment horizontal="left" vertical="center" wrapText="1" shrinkToFit="1"/>
      <protection locked="0"/>
    </xf>
    <xf numFmtId="0" fontId="15" fillId="33" borderId="30" xfId="0" applyFont="1" applyFill="1" applyBorder="1" applyAlignment="1" applyProtection="1">
      <alignment horizontal="left" vertical="center" wrapText="1" shrinkToFit="1"/>
      <protection locked="0"/>
    </xf>
    <xf numFmtId="0" fontId="15" fillId="33" borderId="31" xfId="0" applyFont="1" applyFill="1" applyBorder="1" applyAlignment="1" applyProtection="1">
      <alignment horizontal="left" vertical="center" wrapText="1" shrinkToFit="1"/>
      <protection locked="0"/>
    </xf>
    <xf numFmtId="0" fontId="15" fillId="33" borderId="29" xfId="0" applyFont="1" applyFill="1" applyBorder="1" applyAlignment="1" applyProtection="1">
      <alignment horizontal="left" vertical="center" wrapText="1" shrinkToFit="1"/>
      <protection locked="0"/>
    </xf>
    <xf numFmtId="0" fontId="18" fillId="0" borderId="27" xfId="0" applyFont="1" applyBorder="1" applyAlignment="1" applyProtection="1">
      <alignment horizontal="center" vertical="center" wrapText="1"/>
      <protection/>
    </xf>
    <xf numFmtId="0" fontId="18" fillId="0" borderId="20" xfId="0" applyFont="1" applyBorder="1" applyAlignment="1" applyProtection="1">
      <alignment horizontal="center" vertical="center"/>
      <protection/>
    </xf>
    <xf numFmtId="0" fontId="16" fillId="0" borderId="30" xfId="0" applyFont="1" applyBorder="1" applyAlignment="1" applyProtection="1">
      <alignment vertical="center"/>
      <protection/>
    </xf>
    <xf numFmtId="0" fontId="14" fillId="33" borderId="23" xfId="0" applyFont="1" applyFill="1" applyBorder="1" applyAlignment="1" applyProtection="1">
      <alignment horizontal="left" vertical="center" wrapText="1"/>
      <protection locked="0"/>
    </xf>
    <xf numFmtId="0" fontId="14" fillId="33" borderId="24" xfId="0" applyFont="1" applyFill="1" applyBorder="1" applyAlignment="1" applyProtection="1">
      <alignment horizontal="left" vertical="center" wrapText="1"/>
      <protection locked="0"/>
    </xf>
    <xf numFmtId="0" fontId="14" fillId="33" borderId="18" xfId="0" applyFont="1" applyFill="1" applyBorder="1" applyAlignment="1" applyProtection="1">
      <alignment horizontal="left" vertical="center" wrapText="1"/>
      <protection locked="0"/>
    </xf>
    <xf numFmtId="0" fontId="14" fillId="33" borderId="30" xfId="0" applyFont="1" applyFill="1" applyBorder="1" applyAlignment="1" applyProtection="1">
      <alignment vertical="center"/>
      <protection locked="0"/>
    </xf>
    <xf numFmtId="0" fontId="14" fillId="33" borderId="31" xfId="0" applyFont="1" applyFill="1" applyBorder="1" applyAlignment="1" applyProtection="1">
      <alignment vertical="center"/>
      <protection locked="0"/>
    </xf>
    <xf numFmtId="0" fontId="14" fillId="33" borderId="29" xfId="0" applyFont="1" applyFill="1" applyBorder="1" applyAlignment="1" applyProtection="1">
      <alignment vertical="center"/>
      <protection locked="0"/>
    </xf>
    <xf numFmtId="178" fontId="14" fillId="33" borderId="30" xfId="0" applyNumberFormat="1" applyFont="1" applyFill="1" applyBorder="1" applyAlignment="1" applyProtection="1">
      <alignment horizontal="right" vertical="center" shrinkToFit="1"/>
      <protection locked="0"/>
    </xf>
    <xf numFmtId="0" fontId="14" fillId="0" borderId="0" xfId="0" applyFont="1" applyFill="1" applyBorder="1" applyAlignment="1" applyProtection="1">
      <alignment horizontal="left" vertical="center" shrinkToFit="1"/>
      <protection/>
    </xf>
    <xf numFmtId="0" fontId="14" fillId="0" borderId="20" xfId="0" applyFont="1" applyFill="1" applyBorder="1" applyAlignment="1" applyProtection="1">
      <alignment horizontal="left" vertical="center" shrinkToFit="1"/>
      <protection/>
    </xf>
    <xf numFmtId="0" fontId="14" fillId="0" borderId="11" xfId="0" applyFont="1" applyFill="1" applyBorder="1" applyAlignment="1" applyProtection="1">
      <alignment horizontal="left" vertical="center" shrinkToFit="1"/>
      <protection/>
    </xf>
    <xf numFmtId="0" fontId="14" fillId="0" borderId="22" xfId="0" applyFont="1" applyFill="1" applyBorder="1" applyAlignment="1" applyProtection="1">
      <alignment horizontal="left" vertical="center" shrinkToFit="1"/>
      <protection/>
    </xf>
    <xf numFmtId="0" fontId="18" fillId="0" borderId="19" xfId="0" applyFont="1" applyBorder="1" applyAlignment="1" applyProtection="1">
      <alignment horizontal="center" vertical="center" wrapText="1"/>
      <protection/>
    </xf>
    <xf numFmtId="0" fontId="16" fillId="0" borderId="0" xfId="0" applyFont="1" applyBorder="1" applyAlignment="1" applyProtection="1">
      <alignment vertical="center"/>
      <protection/>
    </xf>
    <xf numFmtId="0" fontId="16" fillId="0" borderId="20" xfId="0" applyFont="1" applyBorder="1" applyAlignment="1" applyProtection="1">
      <alignment vertical="center"/>
      <protection/>
    </xf>
    <xf numFmtId="0" fontId="15" fillId="33" borderId="27" xfId="0" applyFont="1" applyFill="1" applyBorder="1" applyAlignment="1" applyProtection="1">
      <alignment horizontal="left" vertical="center" wrapText="1" shrinkToFit="1"/>
      <protection locked="0"/>
    </xf>
    <xf numFmtId="0" fontId="15" fillId="33" borderId="0" xfId="0" applyFont="1" applyFill="1" applyBorder="1" applyAlignment="1" applyProtection="1">
      <alignment horizontal="left" vertical="center" wrapText="1" shrinkToFit="1"/>
      <protection locked="0"/>
    </xf>
    <xf numFmtId="0" fontId="15" fillId="33" borderId="20" xfId="0" applyFont="1" applyFill="1" applyBorder="1" applyAlignment="1" applyProtection="1">
      <alignment horizontal="left" vertical="center" wrapText="1" shrinkToFit="1"/>
      <protection locked="0"/>
    </xf>
    <xf numFmtId="0" fontId="15" fillId="33" borderId="35" xfId="0" applyFont="1" applyFill="1" applyBorder="1" applyAlignment="1" applyProtection="1">
      <alignment horizontal="left" vertical="center" wrapText="1" shrinkToFit="1"/>
      <protection locked="0"/>
    </xf>
    <xf numFmtId="0" fontId="15" fillId="33" borderId="11" xfId="0" applyFont="1" applyFill="1" applyBorder="1" applyAlignment="1" applyProtection="1">
      <alignment horizontal="left" vertical="center" wrapText="1" shrinkToFit="1"/>
      <protection locked="0"/>
    </xf>
    <xf numFmtId="0" fontId="15" fillId="33" borderId="22" xfId="0" applyFont="1" applyFill="1" applyBorder="1" applyAlignment="1" applyProtection="1">
      <alignment horizontal="left" vertical="center" wrapText="1" shrinkToFit="1"/>
      <protection locked="0"/>
    </xf>
    <xf numFmtId="0" fontId="18" fillId="0" borderId="53" xfId="0" applyFont="1" applyBorder="1" applyAlignment="1" applyProtection="1">
      <alignment horizontal="center" vertical="center"/>
      <protection/>
    </xf>
    <xf numFmtId="0" fontId="18" fillId="0" borderId="14" xfId="0" applyFont="1" applyBorder="1" applyAlignment="1" applyProtection="1">
      <alignment horizontal="center" vertical="center"/>
      <protection/>
    </xf>
    <xf numFmtId="0" fontId="18" fillId="0" borderId="25" xfId="0" applyFont="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15" fillId="33" borderId="51" xfId="0" applyFont="1" applyFill="1" applyBorder="1" applyAlignment="1" applyProtection="1">
      <alignment horizontal="left" vertical="center" wrapText="1" shrinkToFit="1"/>
      <protection locked="0"/>
    </xf>
    <xf numFmtId="0" fontId="15" fillId="33" borderId="12" xfId="0" applyFont="1" applyFill="1" applyBorder="1" applyAlignment="1" applyProtection="1">
      <alignment horizontal="left" vertical="center" wrapText="1" shrinkToFit="1"/>
      <protection locked="0"/>
    </xf>
    <xf numFmtId="0" fontId="15" fillId="33" borderId="56" xfId="0" applyFont="1" applyFill="1" applyBorder="1" applyAlignment="1" applyProtection="1">
      <alignment horizontal="left" vertical="center" wrapText="1" shrinkToFit="1"/>
      <protection locked="0"/>
    </xf>
    <xf numFmtId="0" fontId="14" fillId="0" borderId="10" xfId="0" applyFont="1" applyBorder="1" applyAlignment="1" applyProtection="1">
      <alignment vertical="center"/>
      <protection/>
    </xf>
    <xf numFmtId="0" fontId="9" fillId="0" borderId="10" xfId="0" applyFont="1" applyBorder="1" applyAlignment="1" applyProtection="1">
      <alignment vertical="center"/>
      <protection/>
    </xf>
    <xf numFmtId="0" fontId="9" fillId="0" borderId="40" xfId="0" applyFont="1" applyBorder="1" applyAlignment="1" applyProtection="1">
      <alignment vertical="center"/>
      <protection/>
    </xf>
    <xf numFmtId="0" fontId="17" fillId="0" borderId="51" xfId="0" applyFont="1" applyBorder="1" applyAlignment="1" applyProtection="1">
      <alignment vertical="center" wrapText="1"/>
      <protection/>
    </xf>
    <xf numFmtId="0" fontId="17" fillId="0" borderId="12" xfId="0" applyFont="1" applyBorder="1" applyAlignment="1" applyProtection="1">
      <alignment vertical="center" wrapText="1"/>
      <protection/>
    </xf>
    <xf numFmtId="0" fontId="17" fillId="0" borderId="32" xfId="0" applyFont="1" applyBorder="1" applyAlignment="1" applyProtection="1">
      <alignment vertical="center" wrapText="1"/>
      <protection/>
    </xf>
    <xf numFmtId="0" fontId="9" fillId="33" borderId="51" xfId="0" applyFont="1" applyFill="1" applyBorder="1" applyAlignment="1" applyProtection="1">
      <alignment horizontal="distributed" vertical="center"/>
      <protection locked="0"/>
    </xf>
    <xf numFmtId="0" fontId="9" fillId="33" borderId="12" xfId="0" applyFont="1" applyFill="1" applyBorder="1" applyAlignment="1" applyProtection="1">
      <alignment horizontal="distributed" vertical="center"/>
      <protection locked="0"/>
    </xf>
    <xf numFmtId="0" fontId="9" fillId="33" borderId="56" xfId="0" applyFont="1" applyFill="1" applyBorder="1" applyAlignment="1" applyProtection="1">
      <alignment horizontal="distributed" vertical="center"/>
      <protection locked="0"/>
    </xf>
    <xf numFmtId="0" fontId="18" fillId="0" borderId="46" xfId="0" applyFont="1" applyBorder="1" applyAlignment="1" applyProtection="1">
      <alignment horizontal="left" vertical="center" wrapText="1"/>
      <protection/>
    </xf>
    <xf numFmtId="0" fontId="18" fillId="0" borderId="44" xfId="0" applyFont="1" applyBorder="1" applyAlignment="1" applyProtection="1">
      <alignment horizontal="left" vertical="center" wrapText="1"/>
      <protection/>
    </xf>
    <xf numFmtId="0" fontId="16" fillId="0" borderId="57" xfId="0" applyFont="1" applyBorder="1" applyAlignment="1" applyProtection="1">
      <alignment horizontal="center" vertical="center" wrapText="1"/>
      <protection/>
    </xf>
    <xf numFmtId="0" fontId="16" fillId="0" borderId="12" xfId="0" applyFont="1" applyBorder="1" applyAlignment="1" applyProtection="1">
      <alignment horizontal="center" vertical="center" wrapText="1"/>
      <protection/>
    </xf>
    <xf numFmtId="0" fontId="16" fillId="0" borderId="56" xfId="0" applyFont="1" applyBorder="1" applyAlignment="1" applyProtection="1">
      <alignment horizontal="center" vertical="center" wrapText="1"/>
      <protection/>
    </xf>
    <xf numFmtId="0" fontId="14" fillId="33" borderId="25" xfId="0" applyFont="1" applyFill="1" applyBorder="1" applyAlignment="1" applyProtection="1">
      <alignment horizontal="center" vertical="center" wrapText="1" shrinkToFit="1"/>
      <protection locked="0"/>
    </xf>
    <xf numFmtId="0" fontId="14" fillId="33" borderId="10" xfId="0" applyFont="1" applyFill="1" applyBorder="1" applyAlignment="1" applyProtection="1">
      <alignment horizontal="center" vertical="center" wrapText="1" shrinkToFit="1"/>
      <protection locked="0"/>
    </xf>
    <xf numFmtId="0" fontId="10" fillId="0" borderId="0" xfId="0" applyFont="1" applyAlignment="1" applyProtection="1">
      <alignment horizontal="center" vertical="center"/>
      <protection/>
    </xf>
    <xf numFmtId="0" fontId="14" fillId="33" borderId="10" xfId="0" applyFont="1" applyFill="1" applyBorder="1" applyAlignment="1" applyProtection="1">
      <alignment horizontal="center" vertical="center" shrinkToFit="1"/>
      <protection locked="0"/>
    </xf>
    <xf numFmtId="0" fontId="9" fillId="0" borderId="10" xfId="0" applyFont="1" applyBorder="1" applyAlignment="1" applyProtection="1">
      <alignment vertical="center"/>
      <protection locked="0"/>
    </xf>
    <xf numFmtId="0" fontId="9" fillId="0" borderId="40" xfId="0" applyFont="1" applyBorder="1" applyAlignment="1" applyProtection="1">
      <alignment vertical="center"/>
      <protection locked="0"/>
    </xf>
    <xf numFmtId="0" fontId="14" fillId="0" borderId="10" xfId="0" applyFont="1" applyFill="1" applyBorder="1" applyAlignment="1" applyProtection="1">
      <alignment vertical="center" shrinkToFit="1"/>
      <protection/>
    </xf>
    <xf numFmtId="0" fontId="9" fillId="0" borderId="26" xfId="0" applyFont="1" applyBorder="1" applyAlignment="1" applyProtection="1">
      <alignment vertical="center"/>
      <protection/>
    </xf>
    <xf numFmtId="0" fontId="9" fillId="0" borderId="41" xfId="0" applyFont="1" applyBorder="1" applyAlignment="1" applyProtection="1">
      <alignment vertical="center"/>
      <protection/>
    </xf>
    <xf numFmtId="0" fontId="9" fillId="33" borderId="27" xfId="0"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locked="0"/>
    </xf>
    <xf numFmtId="0" fontId="9" fillId="33" borderId="20" xfId="0" applyFont="1" applyFill="1" applyBorder="1" applyAlignment="1" applyProtection="1">
      <alignment horizontal="center" vertical="center"/>
      <protection locked="0"/>
    </xf>
    <xf numFmtId="0" fontId="14" fillId="34" borderId="23" xfId="0" applyFont="1" applyFill="1" applyBorder="1" applyAlignment="1" applyProtection="1">
      <alignment horizontal="center" vertical="center"/>
      <protection locked="0"/>
    </xf>
    <xf numFmtId="0" fontId="14" fillId="34" borderId="24" xfId="0" applyFont="1" applyFill="1" applyBorder="1" applyAlignment="1" applyProtection="1">
      <alignment horizontal="center" vertical="center"/>
      <protection locked="0"/>
    </xf>
    <xf numFmtId="0" fontId="14" fillId="34" borderId="18" xfId="0" applyFont="1" applyFill="1" applyBorder="1" applyAlignment="1" applyProtection="1">
      <alignment horizontal="center" vertical="center"/>
      <protection locked="0"/>
    </xf>
    <xf numFmtId="0" fontId="9" fillId="0" borderId="24" xfId="0" applyFont="1" applyBorder="1" applyAlignment="1" applyProtection="1">
      <alignment vertical="center"/>
      <protection/>
    </xf>
    <xf numFmtId="0" fontId="9" fillId="0" borderId="24" xfId="0" applyFont="1" applyBorder="1" applyAlignment="1" applyProtection="1">
      <alignment vertical="center"/>
      <protection locked="0"/>
    </xf>
    <xf numFmtId="0" fontId="13" fillId="0" borderId="0" xfId="0" applyFont="1" applyAlignment="1">
      <alignment horizontal="distributed" vertical="center"/>
    </xf>
    <xf numFmtId="0" fontId="14" fillId="0" borderId="24" xfId="0" applyFont="1" applyBorder="1" applyAlignment="1" applyProtection="1">
      <alignment vertical="center"/>
      <protection/>
    </xf>
    <xf numFmtId="0" fontId="9" fillId="0" borderId="3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33" xfId="0" applyFont="1" applyBorder="1" applyAlignment="1" applyProtection="1">
      <alignment vertical="center"/>
      <protection/>
    </xf>
    <xf numFmtId="0" fontId="18" fillId="0" borderId="25" xfId="0" applyFont="1" applyBorder="1" applyAlignment="1" applyProtection="1">
      <alignment horizontal="center" vertical="center" wrapText="1"/>
      <protection/>
    </xf>
    <xf numFmtId="0" fontId="16" fillId="0" borderId="54" xfId="0" applyFont="1" applyBorder="1" applyAlignment="1" applyProtection="1">
      <alignment vertical="center"/>
      <protection/>
    </xf>
    <xf numFmtId="0" fontId="16" fillId="0" borderId="38" xfId="0" applyFont="1" applyBorder="1" applyAlignment="1" applyProtection="1">
      <alignment vertical="center"/>
      <protection/>
    </xf>
    <xf numFmtId="0" fontId="14" fillId="33" borderId="25" xfId="0" applyFont="1" applyFill="1" applyBorder="1" applyAlignment="1" applyProtection="1">
      <alignment horizontal="right" vertical="center" wrapText="1" shrinkToFit="1"/>
      <protection locked="0"/>
    </xf>
    <xf numFmtId="0" fontId="14" fillId="33" borderId="10" xfId="0" applyFont="1" applyFill="1" applyBorder="1" applyAlignment="1" applyProtection="1">
      <alignment horizontal="right" vertical="center" wrapText="1" shrinkToFit="1"/>
      <protection locked="0"/>
    </xf>
    <xf numFmtId="0" fontId="9" fillId="0" borderId="25" xfId="0" applyFont="1" applyBorder="1" applyAlignment="1" applyProtection="1">
      <alignment vertical="center"/>
      <protection locked="0"/>
    </xf>
    <xf numFmtId="0" fontId="9" fillId="0" borderId="54" xfId="0" applyFont="1" applyBorder="1" applyAlignment="1" applyProtection="1">
      <alignment vertical="center"/>
      <protection locked="0"/>
    </xf>
    <xf numFmtId="0" fontId="13" fillId="33" borderId="24" xfId="0" applyFont="1" applyFill="1" applyBorder="1" applyAlignment="1" applyProtection="1">
      <alignment horizontal="center" vertical="center"/>
      <protection locked="0"/>
    </xf>
    <xf numFmtId="0" fontId="13" fillId="33" borderId="11" xfId="0" applyFont="1" applyFill="1" applyBorder="1" applyAlignment="1" applyProtection="1">
      <alignment horizontal="center" vertical="center"/>
      <protection locked="0"/>
    </xf>
    <xf numFmtId="0" fontId="9" fillId="0" borderId="23" xfId="0" applyFont="1" applyBorder="1" applyAlignment="1" applyProtection="1">
      <alignment vertical="center"/>
      <protection locked="0"/>
    </xf>
    <xf numFmtId="0" fontId="16" fillId="0" borderId="11" xfId="0" applyFont="1" applyBorder="1" applyAlignment="1" applyProtection="1">
      <alignment horizontal="distributed" vertical="center"/>
      <protection/>
    </xf>
    <xf numFmtId="0" fontId="40" fillId="36" borderId="0" xfId="0" applyFont="1" applyFill="1" applyBorder="1" applyAlignment="1" applyProtection="1">
      <alignment horizontal="center" vertical="center" shrinkToFit="1"/>
      <protection/>
    </xf>
    <xf numFmtId="0" fontId="4" fillId="36" borderId="25" xfId="0" applyFont="1" applyFill="1" applyBorder="1" applyAlignment="1" applyProtection="1">
      <alignment horizontal="left" vertical="center" shrinkToFit="1"/>
      <protection/>
    </xf>
    <xf numFmtId="0" fontId="4" fillId="36" borderId="10" xfId="0" applyFont="1" applyFill="1" applyBorder="1" applyAlignment="1" applyProtection="1">
      <alignment horizontal="left" vertical="center" shrinkToFit="1"/>
      <protection/>
    </xf>
    <xf numFmtId="0" fontId="1" fillId="36" borderId="10" xfId="0" applyFont="1" applyFill="1" applyBorder="1" applyAlignment="1" applyProtection="1">
      <alignment vertical="center"/>
      <protection/>
    </xf>
    <xf numFmtId="0" fontId="1" fillId="36" borderId="26" xfId="0" applyFont="1" applyFill="1" applyBorder="1" applyAlignment="1" applyProtection="1">
      <alignment vertical="center"/>
      <protection/>
    </xf>
    <xf numFmtId="0" fontId="40" fillId="36" borderId="0" xfId="0" applyFont="1" applyFill="1" applyBorder="1" applyAlignment="1" applyProtection="1">
      <alignment horizontal="right" vertical="center" shrinkToFit="1"/>
      <protection/>
    </xf>
    <xf numFmtId="0" fontId="9" fillId="0" borderId="0" xfId="0" applyFont="1" applyAlignment="1" applyProtection="1">
      <alignment horizontal="left" vertical="center" wrapText="1" shrinkToFit="1"/>
      <protection/>
    </xf>
    <xf numFmtId="0" fontId="18" fillId="0" borderId="10" xfId="0" applyFont="1" applyBorder="1" applyAlignment="1" applyProtection="1">
      <alignment horizontal="center" vertical="center"/>
      <protection/>
    </xf>
    <xf numFmtId="0" fontId="18" fillId="0" borderId="23" xfId="0" applyFont="1" applyBorder="1" applyAlignment="1" applyProtection="1">
      <alignment horizontal="center" vertical="center"/>
      <protection/>
    </xf>
    <xf numFmtId="0" fontId="18" fillId="0" borderId="24" xfId="0" applyFont="1" applyBorder="1" applyAlignment="1" applyProtection="1">
      <alignment horizontal="center" vertical="center"/>
      <protection/>
    </xf>
    <xf numFmtId="0" fontId="18" fillId="0" borderId="18" xfId="0" applyFont="1" applyBorder="1" applyAlignment="1" applyProtection="1">
      <alignment horizontal="center" vertical="center"/>
      <protection/>
    </xf>
    <xf numFmtId="0" fontId="4" fillId="36" borderId="0" xfId="0" applyFont="1" applyFill="1" applyAlignment="1" applyProtection="1">
      <alignment horizontal="left" vertical="center" shrinkToFit="1"/>
      <protection/>
    </xf>
    <xf numFmtId="0" fontId="16" fillId="0" borderId="10" xfId="0" applyFont="1" applyBorder="1" applyAlignment="1" applyProtection="1">
      <alignment horizontal="distributed" vertical="center"/>
      <protection/>
    </xf>
    <xf numFmtId="0" fontId="4" fillId="36" borderId="53" xfId="0" applyFont="1" applyFill="1" applyBorder="1" applyAlignment="1" applyProtection="1">
      <alignment horizontal="left" vertical="center" shrinkToFit="1"/>
      <protection/>
    </xf>
    <xf numFmtId="0" fontId="4" fillId="36" borderId="39" xfId="0" applyFont="1" applyFill="1" applyBorder="1" applyAlignment="1" applyProtection="1">
      <alignment horizontal="left" vertical="center" shrinkToFit="1"/>
      <protection/>
    </xf>
    <xf numFmtId="0" fontId="1" fillId="36" borderId="39" xfId="0" applyFont="1" applyFill="1" applyBorder="1" applyAlignment="1" applyProtection="1">
      <alignment vertical="center"/>
      <protection/>
    </xf>
    <xf numFmtId="0" fontId="1" fillId="36" borderId="45" xfId="0" applyFont="1" applyFill="1" applyBorder="1" applyAlignment="1" applyProtection="1">
      <alignment vertical="center"/>
      <protection/>
    </xf>
    <xf numFmtId="0" fontId="16" fillId="0" borderId="24" xfId="0" applyFont="1" applyBorder="1" applyAlignment="1" applyProtection="1">
      <alignment horizontal="distributed" vertical="center" wrapText="1"/>
      <protection/>
    </xf>
    <xf numFmtId="0" fontId="16" fillId="0" borderId="0" xfId="0" applyFont="1" applyBorder="1" applyAlignment="1" applyProtection="1">
      <alignment horizontal="distributed" vertical="center" wrapText="1"/>
      <protection/>
    </xf>
    <xf numFmtId="0" fontId="16" fillId="0" borderId="31" xfId="0" applyFont="1" applyBorder="1" applyAlignment="1" applyProtection="1">
      <alignment horizontal="distributed" vertical="center" wrapText="1"/>
      <protection/>
    </xf>
    <xf numFmtId="49" fontId="11" fillId="33" borderId="10" xfId="0" applyNumberFormat="1"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left" vertical="center" shrinkToFit="1"/>
      <protection/>
    </xf>
    <xf numFmtId="0" fontId="13" fillId="0" borderId="26" xfId="0" applyFont="1" applyFill="1" applyBorder="1" applyAlignment="1" applyProtection="1">
      <alignment horizontal="left" vertical="center" shrinkToFit="1"/>
      <protection/>
    </xf>
    <xf numFmtId="0" fontId="5" fillId="33" borderId="23" xfId="0" applyFont="1" applyFill="1" applyBorder="1" applyAlignment="1" applyProtection="1">
      <alignment horizontal="center" vertical="center" shrinkToFit="1"/>
      <protection locked="0"/>
    </xf>
    <xf numFmtId="0" fontId="5" fillId="33" borderId="24" xfId="0" applyFont="1" applyFill="1" applyBorder="1" applyAlignment="1" applyProtection="1">
      <alignment horizontal="center" vertical="center" shrinkToFit="1"/>
      <protection locked="0"/>
    </xf>
    <xf numFmtId="0" fontId="10" fillId="0" borderId="10" xfId="0" applyFont="1" applyBorder="1" applyAlignment="1" applyProtection="1">
      <alignment horizontal="left" vertical="center" shrinkToFit="1"/>
      <protection/>
    </xf>
    <xf numFmtId="0" fontId="13" fillId="0" borderId="24" xfId="0" applyFont="1" applyBorder="1" applyAlignment="1" applyProtection="1">
      <alignment horizontal="center" vertical="center"/>
      <protection/>
    </xf>
    <xf numFmtId="0" fontId="13" fillId="0" borderId="18" xfId="0" applyFont="1" applyBorder="1" applyAlignment="1" applyProtection="1">
      <alignment horizontal="center" vertical="center"/>
      <protection/>
    </xf>
    <xf numFmtId="0" fontId="9" fillId="33" borderId="25" xfId="0" applyFont="1" applyFill="1" applyBorder="1" applyAlignment="1" applyProtection="1">
      <alignment horizontal="center" vertical="center"/>
      <protection locked="0"/>
    </xf>
    <xf numFmtId="0" fontId="9" fillId="33" borderId="10" xfId="0" applyFont="1" applyFill="1" applyBorder="1" applyAlignment="1" applyProtection="1">
      <alignment horizontal="center" vertical="center"/>
      <protection locked="0"/>
    </xf>
    <xf numFmtId="0" fontId="16" fillId="0" borderId="10" xfId="0" applyFont="1" applyBorder="1" applyAlignment="1" applyProtection="1">
      <alignment horizontal="distributed" vertical="center" wrapText="1"/>
      <protection/>
    </xf>
    <xf numFmtId="0" fontId="12" fillId="33" borderId="25" xfId="0" applyFont="1" applyFill="1" applyBorder="1" applyAlignment="1" applyProtection="1">
      <alignment horizontal="left" vertical="center" shrinkToFit="1"/>
      <protection locked="0"/>
    </xf>
    <xf numFmtId="0" fontId="12" fillId="0" borderId="10"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7" fillId="0" borderId="24" xfId="0" applyFont="1" applyBorder="1" applyAlignment="1" applyProtection="1">
      <alignment horizontal="center" vertical="center"/>
      <protection/>
    </xf>
    <xf numFmtId="0" fontId="16" fillId="0" borderId="11" xfId="0" applyFont="1" applyBorder="1" applyAlignment="1" applyProtection="1">
      <alignment horizontal="distributed" vertical="center" wrapText="1"/>
      <protection/>
    </xf>
    <xf numFmtId="0" fontId="12" fillId="33" borderId="10" xfId="0" applyFont="1" applyFill="1" applyBorder="1" applyAlignment="1" applyProtection="1">
      <alignment horizontal="center" vertical="center" shrinkToFit="1"/>
      <protection locked="0"/>
    </xf>
    <xf numFmtId="0" fontId="12" fillId="33" borderId="25" xfId="0" applyFont="1" applyFill="1" applyBorder="1" applyAlignment="1" applyProtection="1">
      <alignment horizontal="right" vertical="center" shrinkToFit="1"/>
      <protection locked="0"/>
    </xf>
    <xf numFmtId="0" fontId="12" fillId="33" borderId="10" xfId="0" applyFont="1" applyFill="1" applyBorder="1" applyAlignment="1" applyProtection="1">
      <alignment horizontal="right" vertical="center" shrinkToFit="1"/>
      <protection locked="0"/>
    </xf>
    <xf numFmtId="0" fontId="14" fillId="0" borderId="0" xfId="0" applyFont="1" applyAlignment="1" applyProtection="1">
      <alignment vertical="center"/>
      <protection/>
    </xf>
    <xf numFmtId="0" fontId="35" fillId="0" borderId="49" xfId="0" applyFont="1" applyFill="1" applyBorder="1" applyAlignment="1" applyProtection="1">
      <alignment horizontal="center" vertical="center" shrinkToFit="1"/>
      <protection/>
    </xf>
    <xf numFmtId="0" fontId="6" fillId="0" borderId="57"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31" xfId="0" applyFont="1" applyBorder="1" applyAlignment="1" applyProtection="1">
      <alignment horizontal="center" vertical="center" wrapText="1"/>
      <protection/>
    </xf>
    <xf numFmtId="0" fontId="15" fillId="33" borderId="59" xfId="0" applyFont="1" applyFill="1" applyBorder="1" applyAlignment="1" applyProtection="1">
      <alignment horizontal="center" vertical="center"/>
      <protection locked="0"/>
    </xf>
    <xf numFmtId="0" fontId="15" fillId="33" borderId="60" xfId="0" applyFont="1" applyFill="1" applyBorder="1" applyAlignment="1" applyProtection="1">
      <alignment horizontal="center" vertical="center"/>
      <protection locked="0"/>
    </xf>
    <xf numFmtId="0" fontId="15" fillId="33" borderId="55" xfId="0" applyFont="1" applyFill="1" applyBorder="1" applyAlignment="1" applyProtection="1">
      <alignment horizontal="left" vertical="center" wrapText="1" shrinkToFit="1"/>
      <protection locked="0"/>
    </xf>
    <xf numFmtId="0" fontId="14" fillId="0" borderId="10" xfId="0" applyFont="1" applyBorder="1" applyAlignment="1" applyProtection="1">
      <alignment horizontal="center" vertical="center" shrinkToFit="1"/>
      <protection/>
    </xf>
    <xf numFmtId="0" fontId="15" fillId="33" borderId="61" xfId="0" applyFont="1" applyFill="1" applyBorder="1" applyAlignment="1" applyProtection="1">
      <alignment horizontal="left" vertical="center" wrapText="1" shrinkToFit="1"/>
      <protection locked="0"/>
    </xf>
    <xf numFmtId="0" fontId="14" fillId="0" borderId="24" xfId="0" applyFont="1" applyBorder="1" applyAlignment="1" applyProtection="1">
      <alignment horizontal="center" vertical="center" shrinkToFit="1"/>
      <protection/>
    </xf>
    <xf numFmtId="0" fontId="14" fillId="0" borderId="34" xfId="0" applyFont="1" applyBorder="1" applyAlignment="1" applyProtection="1">
      <alignment horizontal="center" vertical="center" shrinkToFit="1"/>
      <protection/>
    </xf>
    <xf numFmtId="0" fontId="14" fillId="0" borderId="26" xfId="0" applyFont="1" applyBorder="1" applyAlignment="1" applyProtection="1">
      <alignment horizontal="center" vertical="center" shrinkToFit="1"/>
      <protection/>
    </xf>
    <xf numFmtId="0" fontId="14" fillId="33" borderId="30" xfId="0" applyFont="1" applyFill="1" applyBorder="1" applyAlignment="1" applyProtection="1">
      <alignment horizontal="left" vertical="center" wrapText="1"/>
      <protection locked="0"/>
    </xf>
    <xf numFmtId="0" fontId="14" fillId="33" borderId="31" xfId="0" applyFont="1" applyFill="1" applyBorder="1" applyAlignment="1" applyProtection="1">
      <alignment horizontal="left" vertical="center" wrapText="1"/>
      <protection locked="0"/>
    </xf>
    <xf numFmtId="0" fontId="14" fillId="33" borderId="58" xfId="0" applyFont="1" applyFill="1" applyBorder="1" applyAlignment="1" applyProtection="1">
      <alignment horizontal="left" vertical="center" wrapText="1"/>
      <protection locked="0"/>
    </xf>
    <xf numFmtId="0" fontId="14" fillId="0" borderId="11" xfId="0" applyFont="1" applyBorder="1" applyAlignment="1" applyProtection="1">
      <alignment horizontal="center" vertical="center" shrinkToFit="1"/>
      <protection/>
    </xf>
    <xf numFmtId="0" fontId="14" fillId="0" borderId="36" xfId="0" applyFont="1" applyBorder="1" applyAlignment="1" applyProtection="1">
      <alignment horizontal="center" vertical="center" shrinkToFit="1"/>
      <protection/>
    </xf>
    <xf numFmtId="0" fontId="14" fillId="0" borderId="44" xfId="0" applyFont="1" applyFill="1" applyBorder="1" applyAlignment="1" applyProtection="1">
      <alignment horizontal="distributed" vertical="center" shrinkToFit="1"/>
      <protection/>
    </xf>
    <xf numFmtId="0" fontId="38" fillId="0" borderId="0" xfId="0" applyFont="1" applyAlignment="1" applyProtection="1">
      <alignment horizontal="distributed" vertical="center"/>
      <protection/>
    </xf>
    <xf numFmtId="0" fontId="1" fillId="33" borderId="11" xfId="0" applyFont="1" applyFill="1" applyBorder="1" applyAlignment="1" applyProtection="1">
      <alignment horizontal="center" vertical="center"/>
      <protection locked="0"/>
    </xf>
    <xf numFmtId="0" fontId="5" fillId="36" borderId="0" xfId="0" applyFont="1" applyFill="1" applyAlignment="1" applyProtection="1">
      <alignment horizontal="left" vertical="center" shrinkToFit="1"/>
      <protection/>
    </xf>
    <xf numFmtId="0" fontId="5" fillId="36" borderId="0" xfId="0" applyFont="1" applyFill="1" applyBorder="1" applyAlignment="1" applyProtection="1">
      <alignment horizontal="center" vertical="center" shrinkToFit="1"/>
      <protection/>
    </xf>
    <xf numFmtId="0" fontId="12" fillId="0" borderId="0" xfId="0" applyFont="1" applyAlignment="1" applyProtection="1">
      <alignment horizontal="left" vertical="center" wrapText="1"/>
      <protection/>
    </xf>
    <xf numFmtId="0" fontId="5" fillId="36" borderId="0" xfId="0" applyFont="1" applyFill="1" applyBorder="1" applyAlignment="1" applyProtection="1">
      <alignment horizontal="right" vertical="center" shrinkToFit="1"/>
      <protection/>
    </xf>
    <xf numFmtId="176" fontId="1" fillId="36" borderId="0" xfId="0" applyNumberFormat="1" applyFont="1" applyFill="1" applyAlignment="1" applyProtection="1">
      <alignment horizontal="center" vertical="center" shrinkToFit="1"/>
      <protection/>
    </xf>
    <xf numFmtId="0" fontId="15" fillId="36" borderId="53" xfId="0" applyFont="1" applyFill="1" applyBorder="1" applyAlignment="1" applyProtection="1">
      <alignment horizontal="distributed" vertical="center" shrinkToFit="1"/>
      <protection/>
    </xf>
    <xf numFmtId="0" fontId="15" fillId="36" borderId="39" xfId="0" applyFont="1" applyFill="1" applyBorder="1" applyAlignment="1" applyProtection="1">
      <alignment horizontal="distributed" vertical="center" shrinkToFit="1"/>
      <protection/>
    </xf>
    <xf numFmtId="0" fontId="15" fillId="36" borderId="45" xfId="0" applyFont="1" applyFill="1" applyBorder="1" applyAlignment="1" applyProtection="1">
      <alignment horizontal="distributed" vertical="center" shrinkToFit="1"/>
      <protection/>
    </xf>
    <xf numFmtId="0" fontId="6" fillId="0" borderId="62" xfId="0" applyFont="1" applyFill="1" applyBorder="1" applyAlignment="1" applyProtection="1">
      <alignment horizontal="center" vertical="center" shrinkToFit="1"/>
      <protection/>
    </xf>
    <xf numFmtId="0" fontId="6" fillId="0" borderId="63" xfId="0" applyFont="1" applyFill="1" applyBorder="1" applyAlignment="1" applyProtection="1">
      <alignment horizontal="center" vertical="center" shrinkToFit="1"/>
      <protection/>
    </xf>
    <xf numFmtId="0" fontId="14" fillId="33" borderId="53" xfId="0" applyFont="1" applyFill="1" applyBorder="1" applyAlignment="1" applyProtection="1">
      <alignment horizontal="right" vertical="center" wrapText="1" shrinkToFit="1"/>
      <protection locked="0"/>
    </xf>
    <xf numFmtId="0" fontId="14" fillId="33" borderId="39" xfId="0" applyFont="1" applyFill="1" applyBorder="1" applyAlignment="1" applyProtection="1">
      <alignment horizontal="right" vertical="center" wrapText="1" shrinkToFit="1"/>
      <protection locked="0"/>
    </xf>
    <xf numFmtId="0" fontId="15" fillId="36" borderId="63" xfId="0" applyFont="1" applyFill="1" applyBorder="1" applyAlignment="1" applyProtection="1">
      <alignment horizontal="center" vertical="center" shrinkToFit="1"/>
      <protection/>
    </xf>
    <xf numFmtId="0" fontId="15" fillId="36" borderId="53" xfId="0" applyFont="1" applyFill="1" applyBorder="1" applyAlignment="1" applyProtection="1">
      <alignment horizontal="center" vertical="center" shrinkToFit="1"/>
      <protection/>
    </xf>
    <xf numFmtId="0" fontId="15" fillId="36" borderId="64" xfId="0" applyFont="1" applyFill="1" applyBorder="1" applyAlignment="1" applyProtection="1">
      <alignment horizontal="center" vertical="center" shrinkToFit="1"/>
      <protection/>
    </xf>
    <xf numFmtId="0" fontId="15" fillId="36" borderId="54" xfId="0" applyFont="1" applyFill="1" applyBorder="1" applyAlignment="1" applyProtection="1">
      <alignment horizontal="center" vertical="center" shrinkToFit="1"/>
      <protection/>
    </xf>
    <xf numFmtId="0" fontId="14" fillId="0" borderId="44" xfId="0" applyFont="1" applyBorder="1" applyAlignment="1" applyProtection="1">
      <alignment horizontal="distributed" vertical="center"/>
      <protection/>
    </xf>
    <xf numFmtId="0" fontId="17" fillId="0" borderId="44" xfId="0" applyFont="1" applyBorder="1" applyAlignment="1" applyProtection="1">
      <alignment horizontal="distributed" vertical="center"/>
      <protection/>
    </xf>
    <xf numFmtId="0" fontId="15" fillId="33" borderId="60" xfId="0" applyFont="1" applyFill="1" applyBorder="1" applyAlignment="1" applyProtection="1">
      <alignment horizontal="left" vertical="center" wrapText="1" shrinkToFit="1"/>
      <protection locked="0"/>
    </xf>
    <xf numFmtId="0" fontId="17" fillId="0" borderId="62" xfId="0" applyFont="1" applyBorder="1" applyAlignment="1" applyProtection="1">
      <alignment horizontal="distributed" vertical="center" wrapText="1"/>
      <protection/>
    </xf>
    <xf numFmtId="0" fontId="0" fillId="0" borderId="63" xfId="0" applyBorder="1" applyAlignment="1" applyProtection="1">
      <alignment vertical="center"/>
      <protection/>
    </xf>
    <xf numFmtId="0" fontId="0" fillId="0" borderId="65" xfId="0" applyBorder="1" applyAlignment="1" applyProtection="1">
      <alignment vertical="center"/>
      <protection/>
    </xf>
    <xf numFmtId="0" fontId="0" fillId="0" borderId="64" xfId="0" applyBorder="1" applyAlignment="1" applyProtection="1">
      <alignment vertical="center"/>
      <protection/>
    </xf>
    <xf numFmtId="0" fontId="14" fillId="33" borderId="30" xfId="0" applyFont="1" applyFill="1" applyBorder="1" applyAlignment="1" applyProtection="1">
      <alignment horizontal="right" vertical="center" wrapText="1" shrinkToFit="1"/>
      <protection locked="0"/>
    </xf>
    <xf numFmtId="0" fontId="14" fillId="33" borderId="31" xfId="0" applyFont="1" applyFill="1" applyBorder="1" applyAlignment="1" applyProtection="1">
      <alignment horizontal="right" vertical="center" wrapText="1" shrinkToFit="1"/>
      <protection locked="0"/>
    </xf>
    <xf numFmtId="0" fontId="17" fillId="0" borderId="65" xfId="0" applyFont="1" applyBorder="1" applyAlignment="1" applyProtection="1">
      <alignment horizontal="distributed" vertical="center" wrapText="1"/>
      <protection/>
    </xf>
    <xf numFmtId="0" fontId="17" fillId="0" borderId="64" xfId="0" applyFont="1" applyBorder="1" applyAlignment="1" applyProtection="1">
      <alignment horizontal="distributed" vertical="center"/>
      <protection/>
    </xf>
    <xf numFmtId="0" fontId="2" fillId="0" borderId="65" xfId="0" applyFont="1" applyFill="1" applyBorder="1" applyAlignment="1" applyProtection="1">
      <alignment horizontal="center" vertical="center" wrapText="1" shrinkToFit="1"/>
      <protection/>
    </xf>
    <xf numFmtId="0" fontId="2" fillId="0" borderId="64" xfId="0" applyFont="1" applyFill="1" applyBorder="1" applyAlignment="1" applyProtection="1">
      <alignment horizontal="center" vertical="center" wrapText="1" shrinkToFit="1"/>
      <protection/>
    </xf>
    <xf numFmtId="0" fontId="15" fillId="33" borderId="64" xfId="0" applyFont="1" applyFill="1" applyBorder="1" applyAlignment="1" applyProtection="1">
      <alignment horizontal="center" vertical="center" shrinkToFit="1"/>
      <protection locked="0"/>
    </xf>
    <xf numFmtId="0" fontId="15" fillId="33" borderId="66" xfId="0" applyFont="1" applyFill="1" applyBorder="1" applyAlignment="1" applyProtection="1">
      <alignment horizontal="center" vertical="center" shrinkToFit="1"/>
      <protection locked="0"/>
    </xf>
    <xf numFmtId="0" fontId="17" fillId="0" borderId="62" xfId="0" applyFont="1" applyBorder="1" applyAlignment="1" applyProtection="1">
      <alignment horizontal="distributed" vertical="center"/>
      <protection/>
    </xf>
    <xf numFmtId="0" fontId="17" fillId="0" borderId="63" xfId="0" applyFont="1" applyBorder="1" applyAlignment="1" applyProtection="1">
      <alignment horizontal="distributed"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24</xdr:row>
      <xdr:rowOff>19050</xdr:rowOff>
    </xdr:from>
    <xdr:to>
      <xdr:col>31</xdr:col>
      <xdr:colOff>152400</xdr:colOff>
      <xdr:row>24</xdr:row>
      <xdr:rowOff>352425</xdr:rowOff>
    </xdr:to>
    <xdr:sp>
      <xdr:nvSpPr>
        <xdr:cNvPr id="1" name="AutoShape 6"/>
        <xdr:cNvSpPr>
          <a:spLocks/>
        </xdr:cNvSpPr>
      </xdr:nvSpPr>
      <xdr:spPr>
        <a:xfrm>
          <a:off x="3000375" y="5153025"/>
          <a:ext cx="3352800" cy="333375"/>
        </a:xfrm>
        <a:prstGeom prst="rightArrowCallout">
          <a:avLst>
            <a:gd name="adj1" fmla="val 36504"/>
            <a:gd name="adj2" fmla="val 41273"/>
            <a:gd name="adj3" fmla="val -11537"/>
          </a:avLst>
        </a:prstGeom>
        <a:solidFill>
          <a:srgbClr val="FFFFFF"/>
        </a:solidFill>
        <a:ln w="6350" cmpd="sng">
          <a:solidFill>
            <a:srgbClr val="000000"/>
          </a:solidFill>
          <a:prstDash val="sysDot"/>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※一括入札案件の場合、右の□欄に丸印を表示のこと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1"/>
  </sheetPr>
  <dimension ref="A2:AL40"/>
  <sheetViews>
    <sheetView showGridLines="0" showRowColHeaders="0" tabSelected="1" workbookViewId="0" topLeftCell="A1">
      <selection activeCell="H32" sqref="H32:T32"/>
    </sheetView>
  </sheetViews>
  <sheetFormatPr defaultColWidth="9.00390625" defaultRowHeight="13.5"/>
  <cols>
    <col min="1" max="37" width="2.625" style="8" customWidth="1"/>
    <col min="38" max="38" width="8.50390625" style="8" bestFit="1" customWidth="1"/>
    <col min="39" max="39" width="2.625" style="8" customWidth="1"/>
    <col min="40" max="16384" width="9.00390625" style="8" customWidth="1"/>
  </cols>
  <sheetData>
    <row r="1" ht="17.25" customHeight="1"/>
    <row r="2" spans="1:33" ht="17.25" customHeight="1">
      <c r="A2" s="189" t="s">
        <v>159</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row>
    <row r="3" ht="17.25" customHeight="1"/>
    <row r="4" ht="17.25" customHeight="1"/>
    <row r="5" spans="25:33" ht="17.25" customHeight="1">
      <c r="Y5" s="190" t="s">
        <v>168</v>
      </c>
      <c r="Z5" s="190"/>
      <c r="AA5" s="190"/>
      <c r="AB5" s="190"/>
      <c r="AC5" s="190"/>
      <c r="AD5" s="190"/>
      <c r="AE5" s="190"/>
      <c r="AF5" s="190"/>
      <c r="AG5" s="190"/>
    </row>
    <row r="6" ht="17.25" customHeight="1">
      <c r="B6" s="8" t="s">
        <v>0</v>
      </c>
    </row>
    <row r="7" spans="2:9" ht="17.25" customHeight="1">
      <c r="B7" s="191" t="s">
        <v>1</v>
      </c>
      <c r="C7" s="192"/>
      <c r="D7" s="192"/>
      <c r="E7" s="192"/>
      <c r="F7" s="192"/>
      <c r="G7" s="192"/>
      <c r="H7" s="192"/>
      <c r="I7" s="193"/>
    </row>
    <row r="8" spans="2:9" ht="17.25" customHeight="1">
      <c r="B8" s="194"/>
      <c r="C8" s="195"/>
      <c r="D8" s="195"/>
      <c r="E8" s="195"/>
      <c r="F8" s="195"/>
      <c r="G8" s="195"/>
      <c r="H8" s="195"/>
      <c r="I8" s="196"/>
    </row>
    <row r="9" spans="2:9" ht="17.25" customHeight="1">
      <c r="B9" s="194"/>
      <c r="C9" s="195"/>
      <c r="D9" s="195"/>
      <c r="E9" s="195"/>
      <c r="F9" s="195"/>
      <c r="G9" s="195"/>
      <c r="H9" s="195"/>
      <c r="I9" s="196"/>
    </row>
    <row r="10" spans="2:33" s="20" customFormat="1" ht="17.25" customHeight="1">
      <c r="B10" s="194"/>
      <c r="C10" s="195"/>
      <c r="D10" s="195"/>
      <c r="E10" s="195"/>
      <c r="F10" s="195"/>
      <c r="G10" s="195"/>
      <c r="H10" s="195"/>
      <c r="I10" s="196"/>
      <c r="K10" s="157" t="s">
        <v>2</v>
      </c>
      <c r="L10" s="157"/>
      <c r="M10" s="157"/>
      <c r="N10" s="157"/>
      <c r="O10" s="157"/>
      <c r="P10" s="200" t="s">
        <v>164</v>
      </c>
      <c r="Q10" s="201"/>
      <c r="R10" s="201"/>
      <c r="S10" s="201"/>
      <c r="T10" s="201"/>
      <c r="U10" s="201"/>
      <c r="V10" s="201"/>
      <c r="W10" s="201"/>
      <c r="X10" s="201"/>
      <c r="Y10" s="201"/>
      <c r="Z10" s="201"/>
      <c r="AA10" s="201"/>
      <c r="AB10" s="201"/>
      <c r="AC10" s="201"/>
      <c r="AD10" s="201"/>
      <c r="AE10" s="201"/>
      <c r="AF10" s="201"/>
      <c r="AG10" s="201"/>
    </row>
    <row r="11" spans="2:33" ht="9.75" customHeight="1">
      <c r="B11" s="194"/>
      <c r="C11" s="195"/>
      <c r="D11" s="195"/>
      <c r="E11" s="195"/>
      <c r="F11" s="195"/>
      <c r="G11" s="195"/>
      <c r="H11" s="195"/>
      <c r="I11" s="196"/>
      <c r="K11" s="157"/>
      <c r="L11" s="157"/>
      <c r="M11" s="157"/>
      <c r="N11" s="157"/>
      <c r="O11" s="157"/>
      <c r="P11" s="4"/>
      <c r="Q11" s="9"/>
      <c r="R11" s="9"/>
      <c r="S11" s="9"/>
      <c r="T11" s="9"/>
      <c r="U11" s="9"/>
      <c r="V11" s="9"/>
      <c r="W11" s="9"/>
      <c r="X11" s="9"/>
      <c r="Y11" s="9"/>
      <c r="Z11" s="9"/>
      <c r="AA11" s="9"/>
      <c r="AB11" s="9"/>
      <c r="AC11" s="9"/>
      <c r="AD11" s="9"/>
      <c r="AE11" s="9"/>
      <c r="AF11" s="9"/>
      <c r="AG11" s="9"/>
    </row>
    <row r="12" spans="2:33" s="20" customFormat="1" ht="17.25" customHeight="1">
      <c r="B12" s="194"/>
      <c r="C12" s="195"/>
      <c r="D12" s="195"/>
      <c r="E12" s="195"/>
      <c r="F12" s="195"/>
      <c r="G12" s="195"/>
      <c r="H12" s="195"/>
      <c r="I12" s="196"/>
      <c r="K12" s="157" t="s">
        <v>3</v>
      </c>
      <c r="L12" s="157"/>
      <c r="M12" s="157"/>
      <c r="N12" s="157"/>
      <c r="O12" s="157"/>
      <c r="P12" s="200" t="s">
        <v>21</v>
      </c>
      <c r="Q12" s="201"/>
      <c r="R12" s="201"/>
      <c r="S12" s="201"/>
      <c r="T12" s="201"/>
      <c r="U12" s="201"/>
      <c r="V12" s="201"/>
      <c r="W12" s="201"/>
      <c r="X12" s="201"/>
      <c r="Y12" s="201"/>
      <c r="Z12" s="201"/>
      <c r="AA12" s="201"/>
      <c r="AB12" s="201"/>
      <c r="AC12" s="201"/>
      <c r="AD12" s="201"/>
      <c r="AE12" s="201"/>
      <c r="AF12" s="201"/>
      <c r="AG12" s="201"/>
    </row>
    <row r="13" spans="2:33" ht="9.75" customHeight="1">
      <c r="B13" s="194"/>
      <c r="C13" s="195"/>
      <c r="D13" s="195"/>
      <c r="E13" s="195"/>
      <c r="F13" s="195"/>
      <c r="G13" s="195"/>
      <c r="H13" s="195"/>
      <c r="I13" s="196"/>
      <c r="K13" s="157"/>
      <c r="L13" s="157"/>
      <c r="M13" s="157"/>
      <c r="N13" s="157"/>
      <c r="O13" s="157"/>
      <c r="P13" s="4"/>
      <c r="Q13" s="9"/>
      <c r="R13" s="9"/>
      <c r="S13" s="9"/>
      <c r="T13" s="9"/>
      <c r="U13" s="9"/>
      <c r="V13" s="9"/>
      <c r="W13" s="9"/>
      <c r="X13" s="9"/>
      <c r="Y13" s="9"/>
      <c r="Z13" s="9"/>
      <c r="AA13" s="9"/>
      <c r="AB13" s="9"/>
      <c r="AC13" s="9"/>
      <c r="AD13" s="9"/>
      <c r="AE13" s="9"/>
      <c r="AF13" s="9"/>
      <c r="AG13" s="9"/>
    </row>
    <row r="14" spans="2:33" ht="22.5" customHeight="1">
      <c r="B14" s="197"/>
      <c r="C14" s="198"/>
      <c r="D14" s="198"/>
      <c r="E14" s="198"/>
      <c r="F14" s="198"/>
      <c r="G14" s="198"/>
      <c r="H14" s="198"/>
      <c r="I14" s="199"/>
      <c r="K14" s="203" t="s">
        <v>152</v>
      </c>
      <c r="L14" s="203"/>
      <c r="M14" s="203"/>
      <c r="N14" s="203"/>
      <c r="O14" s="203"/>
      <c r="Q14" s="204" t="s">
        <v>26</v>
      </c>
      <c r="R14" s="204"/>
      <c r="S14" s="204"/>
      <c r="T14" s="204"/>
      <c r="U14" s="204"/>
      <c r="V14" s="204"/>
      <c r="X14" s="202" t="s">
        <v>177</v>
      </c>
      <c r="Y14" s="202"/>
      <c r="Z14" s="202"/>
      <c r="AA14" s="202"/>
      <c r="AB14" s="202"/>
      <c r="AC14" s="202"/>
      <c r="AD14" s="202"/>
      <c r="AE14" s="202"/>
      <c r="AF14" s="6" t="s">
        <v>4</v>
      </c>
      <c r="AG14" s="5"/>
    </row>
    <row r="15" spans="2:9" ht="17.25" customHeight="1">
      <c r="B15" s="21"/>
      <c r="C15" s="21"/>
      <c r="D15" s="21"/>
      <c r="E15" s="21"/>
      <c r="F15" s="21"/>
      <c r="G15" s="21"/>
      <c r="H15" s="21"/>
      <c r="I15" s="21"/>
    </row>
    <row r="16" spans="12:32" ht="17.25" customHeight="1">
      <c r="L16" s="186" t="s">
        <v>5</v>
      </c>
      <c r="M16" s="187"/>
      <c r="N16" s="187"/>
      <c r="O16" s="187" t="s">
        <v>6</v>
      </c>
      <c r="P16" s="187"/>
      <c r="Q16" s="205"/>
      <c r="R16" s="166" t="s">
        <v>161</v>
      </c>
      <c r="S16" s="167"/>
      <c r="T16" s="167"/>
      <c r="U16" s="167"/>
      <c r="V16" s="167"/>
      <c r="W16" s="168"/>
      <c r="X16" s="187" t="s">
        <v>8</v>
      </c>
      <c r="Y16" s="187"/>
      <c r="Z16" s="187"/>
      <c r="AA16" s="166" t="s">
        <v>25</v>
      </c>
      <c r="AB16" s="167"/>
      <c r="AC16" s="167"/>
      <c r="AD16" s="167"/>
      <c r="AE16" s="167"/>
      <c r="AF16" s="168"/>
    </row>
    <row r="17" spans="12:32" ht="17.25" customHeight="1">
      <c r="L17" s="187"/>
      <c r="M17" s="187"/>
      <c r="N17" s="187"/>
      <c r="O17" s="187" t="s">
        <v>7</v>
      </c>
      <c r="P17" s="187"/>
      <c r="Q17" s="205"/>
      <c r="R17" s="166" t="s">
        <v>24</v>
      </c>
      <c r="S17" s="167"/>
      <c r="T17" s="167"/>
      <c r="U17" s="167"/>
      <c r="V17" s="167"/>
      <c r="W17" s="168"/>
      <c r="X17" s="187" t="s">
        <v>9</v>
      </c>
      <c r="Y17" s="187"/>
      <c r="Z17" s="187"/>
      <c r="AA17" s="166" t="s">
        <v>25</v>
      </c>
      <c r="AB17" s="167"/>
      <c r="AC17" s="167"/>
      <c r="AD17" s="167"/>
      <c r="AE17" s="167"/>
      <c r="AF17" s="168"/>
    </row>
    <row r="18" ht="17.25" customHeight="1"/>
    <row r="19" ht="17.25" customHeight="1">
      <c r="B19" s="8" t="s">
        <v>19</v>
      </c>
    </row>
    <row r="20" ht="17.25" customHeight="1">
      <c r="B20" s="8" t="s">
        <v>160</v>
      </c>
    </row>
    <row r="21" ht="17.25" customHeight="1"/>
    <row r="22" ht="17.25" customHeight="1"/>
    <row r="23" spans="1:33" ht="17.25" customHeight="1">
      <c r="A23" s="162" t="s">
        <v>10</v>
      </c>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row>
    <row r="24" ht="17.25" customHeight="1"/>
    <row r="25" spans="2:34" ht="30" customHeight="1">
      <c r="B25" s="8" t="s">
        <v>11</v>
      </c>
      <c r="AG25" s="165"/>
      <c r="AH25" s="165"/>
    </row>
    <row r="26" ht="4.5" customHeight="1"/>
    <row r="27" spans="2:34" ht="34.5" customHeight="1">
      <c r="B27" s="23"/>
      <c r="C27" s="163" t="s">
        <v>12</v>
      </c>
      <c r="D27" s="163"/>
      <c r="E27" s="163"/>
      <c r="F27" s="163"/>
      <c r="G27" s="24"/>
      <c r="H27" s="174" t="s">
        <v>169</v>
      </c>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6"/>
      <c r="AH27" s="177"/>
    </row>
    <row r="28" spans="2:34" ht="34.5" customHeight="1">
      <c r="B28" s="43"/>
      <c r="C28" s="164" t="s">
        <v>13</v>
      </c>
      <c r="D28" s="164"/>
      <c r="E28" s="164"/>
      <c r="F28" s="164"/>
      <c r="G28" s="44"/>
      <c r="H28" s="178" t="s">
        <v>165</v>
      </c>
      <c r="I28" s="179"/>
      <c r="J28" s="179"/>
      <c r="K28" s="179"/>
      <c r="L28" s="179"/>
      <c r="M28" s="179"/>
      <c r="N28" s="179"/>
      <c r="O28" s="179"/>
      <c r="P28" s="179"/>
      <c r="Q28" s="179"/>
      <c r="R28" s="179"/>
      <c r="S28" s="179"/>
      <c r="T28" s="179"/>
      <c r="U28" s="180"/>
      <c r="V28" s="180"/>
      <c r="W28" s="180"/>
      <c r="X28" s="180"/>
      <c r="Y28" s="180"/>
      <c r="Z28" s="180"/>
      <c r="AA28" s="180"/>
      <c r="AB28" s="180"/>
      <c r="AC28" s="180"/>
      <c r="AD28" s="180"/>
      <c r="AE28" s="180"/>
      <c r="AF28" s="180"/>
      <c r="AG28" s="181"/>
      <c r="AH28" s="182"/>
    </row>
    <row r="29" spans="2:34" ht="4.5" customHeight="1">
      <c r="B29" s="43"/>
      <c r="C29" s="83"/>
      <c r="D29" s="83"/>
      <c r="E29" s="83"/>
      <c r="F29" s="83"/>
      <c r="G29" s="39"/>
      <c r="H29" s="37"/>
      <c r="I29" s="38"/>
      <c r="J29" s="38"/>
      <c r="K29" s="38"/>
      <c r="L29" s="38"/>
      <c r="M29" s="38"/>
      <c r="N29" s="38"/>
      <c r="O29" s="38"/>
      <c r="P29" s="38"/>
      <c r="Q29" s="38"/>
      <c r="R29" s="38"/>
      <c r="S29" s="38"/>
      <c r="T29" s="84"/>
      <c r="U29" s="22"/>
      <c r="V29" s="22"/>
      <c r="W29" s="22"/>
      <c r="X29" s="22"/>
      <c r="Y29" s="22"/>
      <c r="Z29" s="22"/>
      <c r="AA29" s="22"/>
      <c r="AB29" s="22"/>
      <c r="AC29" s="22"/>
      <c r="AD29" s="22"/>
      <c r="AE29" s="22"/>
      <c r="AF29" s="22"/>
      <c r="AG29" s="22"/>
      <c r="AH29" s="22"/>
    </row>
    <row r="30" spans="2:35" ht="24" customHeight="1">
      <c r="B30" s="51"/>
      <c r="C30" s="170" t="s">
        <v>14</v>
      </c>
      <c r="D30" s="170"/>
      <c r="E30" s="170"/>
      <c r="F30" s="170"/>
      <c r="G30" s="52"/>
      <c r="H30" s="53"/>
      <c r="I30" s="55" t="s">
        <v>15</v>
      </c>
      <c r="J30" s="55"/>
      <c r="K30" s="55"/>
      <c r="L30" s="55"/>
      <c r="M30" s="55"/>
      <c r="N30" s="55"/>
      <c r="O30" s="55" t="s">
        <v>16</v>
      </c>
      <c r="P30" s="171">
        <v>123</v>
      </c>
      <c r="Q30" s="172"/>
      <c r="R30" s="173"/>
      <c r="S30" s="55" t="s">
        <v>17</v>
      </c>
      <c r="T30" s="85"/>
      <c r="V30" s="188">
        <f>IF(AL32="","","★★一括入札の場合★★")</f>
      </c>
      <c r="W30" s="188"/>
      <c r="X30" s="188"/>
      <c r="Y30" s="188"/>
      <c r="Z30" s="188"/>
      <c r="AA30" s="188"/>
      <c r="AB30" s="188"/>
      <c r="AC30" s="188"/>
      <c r="AD30" s="188"/>
      <c r="AE30" s="188"/>
      <c r="AF30" s="188"/>
      <c r="AG30" s="188"/>
      <c r="AH30" s="188"/>
      <c r="AI30" s="86"/>
    </row>
    <row r="31" spans="2:35" ht="4.5" customHeight="1">
      <c r="B31" s="35"/>
      <c r="C31" s="87"/>
      <c r="D31" s="87"/>
      <c r="E31" s="87"/>
      <c r="F31" s="87"/>
      <c r="G31" s="36"/>
      <c r="H31" s="88"/>
      <c r="I31" s="89"/>
      <c r="J31" s="89"/>
      <c r="K31" s="89"/>
      <c r="L31" s="89"/>
      <c r="M31" s="89"/>
      <c r="N31" s="89"/>
      <c r="O31" s="89"/>
      <c r="P31" s="89"/>
      <c r="Q31" s="89"/>
      <c r="R31" s="89"/>
      <c r="S31" s="89"/>
      <c r="T31" s="90"/>
      <c r="V31" s="86"/>
      <c r="W31" s="86"/>
      <c r="X31" s="86"/>
      <c r="Y31" s="86"/>
      <c r="Z31" s="86"/>
      <c r="AA31" s="86"/>
      <c r="AB31" s="86"/>
      <c r="AC31" s="86"/>
      <c r="AD31" s="86"/>
      <c r="AE31" s="86"/>
      <c r="AF31" s="86"/>
      <c r="AG31" s="86"/>
      <c r="AH31" s="86"/>
      <c r="AI31" s="86"/>
    </row>
    <row r="32" spans="2:38" ht="34.5" customHeight="1">
      <c r="B32" s="91"/>
      <c r="C32" s="169" t="s">
        <v>18</v>
      </c>
      <c r="D32" s="169"/>
      <c r="E32" s="169"/>
      <c r="F32" s="169"/>
      <c r="G32" s="92"/>
      <c r="H32" s="183" t="s">
        <v>176</v>
      </c>
      <c r="I32" s="184"/>
      <c r="J32" s="184"/>
      <c r="K32" s="184"/>
      <c r="L32" s="184"/>
      <c r="M32" s="184"/>
      <c r="N32" s="184"/>
      <c r="O32" s="184"/>
      <c r="P32" s="184"/>
      <c r="Q32" s="184"/>
      <c r="R32" s="184"/>
      <c r="S32" s="184"/>
      <c r="T32" s="185"/>
      <c r="V32" s="161">
        <f>IF(AL32="","","対象工事毎に個別の工事名、工事箇所名でそれぞれ作成してください")</f>
      </c>
      <c r="W32" s="161"/>
      <c r="X32" s="161"/>
      <c r="Y32" s="161"/>
      <c r="Z32" s="161"/>
      <c r="AA32" s="161"/>
      <c r="AB32" s="161"/>
      <c r="AC32" s="161"/>
      <c r="AD32" s="161"/>
      <c r="AE32" s="161"/>
      <c r="AF32" s="161"/>
      <c r="AG32" s="161"/>
      <c r="AH32" s="161"/>
      <c r="AI32" s="86"/>
      <c r="AL32" s="8">
        <f>IF(ISERROR(SEARCH("括入札",H27)),"",SEARCH("一括入札",H27))</f>
      </c>
    </row>
    <row r="33" s="93" customFormat="1" ht="17.25" customHeight="1">
      <c r="C33" s="94" t="s">
        <v>20</v>
      </c>
    </row>
    <row r="34" ht="17.25" customHeight="1">
      <c r="C34" s="25" t="s">
        <v>28</v>
      </c>
    </row>
    <row r="35" ht="17.25" customHeight="1"/>
    <row r="36" ht="17.25" customHeight="1"/>
    <row r="37" ht="17.25" customHeight="1"/>
    <row r="38" ht="17.25" customHeight="1"/>
    <row r="39" ht="17.25" customHeight="1">
      <c r="B39" s="8" t="s">
        <v>167</v>
      </c>
    </row>
    <row r="40" ht="17.25" customHeight="1">
      <c r="B40" s="8" t="s">
        <v>166</v>
      </c>
    </row>
  </sheetData>
  <sheetProtection password="CCE7" sheet="1" formatCells="0" selectLockedCells="1"/>
  <mergeCells count="29">
    <mergeCell ref="X14:AE14"/>
    <mergeCell ref="K14:O14"/>
    <mergeCell ref="Q14:V14"/>
    <mergeCell ref="O16:Q16"/>
    <mergeCell ref="O17:Q17"/>
    <mergeCell ref="X16:Z16"/>
    <mergeCell ref="X17:Z17"/>
    <mergeCell ref="R16:W16"/>
    <mergeCell ref="R17:W17"/>
    <mergeCell ref="H27:AH27"/>
    <mergeCell ref="H28:AH28"/>
    <mergeCell ref="H32:T32"/>
    <mergeCell ref="L16:N17"/>
    <mergeCell ref="V30:AH30"/>
    <mergeCell ref="A2:AG2"/>
    <mergeCell ref="Y5:AG5"/>
    <mergeCell ref="B7:I14"/>
    <mergeCell ref="P10:AG10"/>
    <mergeCell ref="P12:AG12"/>
    <mergeCell ref="V32:AH32"/>
    <mergeCell ref="A23:AG23"/>
    <mergeCell ref="C27:F27"/>
    <mergeCell ref="C28:F28"/>
    <mergeCell ref="AG25:AH25"/>
    <mergeCell ref="AA16:AF16"/>
    <mergeCell ref="AA17:AF17"/>
    <mergeCell ref="C32:F32"/>
    <mergeCell ref="C30:F30"/>
    <mergeCell ref="P30:R30"/>
  </mergeCells>
  <dataValidations count="5">
    <dataValidation allowBlank="1" showInputMessage="1" showErrorMessage="1" sqref="X14:AE14 H27:H28 P10 P12 R16:R17"/>
    <dataValidation type="list" allowBlank="1" showInputMessage="1" prompt="登記簿等記載の正確な役職名を選択または、記入して下さい" sqref="Q14">
      <formula1>"代表取締役,代表取締役社長,取締役,取締役社長,代表者"</formula1>
    </dataValidation>
    <dataValidation type="whole" allowBlank="1" showInputMessage="1" showErrorMessage="1" sqref="P30:R30">
      <formula1>1</formula1>
      <formula2>999</formula2>
    </dataValidation>
    <dataValidation type="list" allowBlank="1" showInputMessage="1" showErrorMessage="1" sqref="AG25:AH25">
      <formula1>"　,○"</formula1>
    </dataValidation>
    <dataValidation allowBlank="1" showInputMessage="1" showErrorMessage="1" sqref="AA16:AA17"/>
  </dataValidations>
  <printOptions/>
  <pageMargins left="0.7874015748031497" right="0.3937007874015748" top="0.984251968503937" bottom="0.3937007874015748" header="0.5118110236220472" footer="0.5118110236220472"/>
  <pageSetup blackAndWhite="1" horizontalDpi="600" verticalDpi="600" orientation="portrait" paperSize="9" r:id="rId4"/>
  <headerFooter alignWithMargins="0">
    <oddHeader>&amp;R&amp;"ＭＳ Ｐ明朝,標準"&amp;8参加申請書</oddHeader>
    <oddFooter>&amp;R&amp;"ＭＳ Ｐ明朝,標準"&amp;8飯田市</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47"/>
  </sheetPr>
  <dimension ref="A1:BR59"/>
  <sheetViews>
    <sheetView showGridLines="0" showRowColHeaders="0" workbookViewId="0" topLeftCell="A1">
      <selection activeCell="Y18" sqref="Y18:Z20"/>
    </sheetView>
  </sheetViews>
  <sheetFormatPr defaultColWidth="9.00390625" defaultRowHeight="13.5"/>
  <cols>
    <col min="1" max="34" width="2.625" style="1" customWidth="1"/>
    <col min="35" max="35" width="2.625" style="73" customWidth="1"/>
    <col min="36" max="38" width="2.625" style="1" customWidth="1"/>
    <col min="39" max="39" width="18.375" style="1" bestFit="1" customWidth="1"/>
    <col min="40" max="40" width="1.625" style="7" customWidth="1"/>
    <col min="41" max="52" width="1.625" style="1" customWidth="1"/>
    <col min="53" max="16384" width="9.00390625" style="1" customWidth="1"/>
  </cols>
  <sheetData>
    <row r="1" spans="1:70" s="11" customFormat="1" ht="4.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71"/>
      <c r="AJ1" s="95"/>
      <c r="AK1" s="95"/>
      <c r="AL1" s="95"/>
      <c r="AM1" s="95"/>
      <c r="AN1" s="96"/>
      <c r="AO1" s="95"/>
      <c r="AP1" s="95"/>
      <c r="AQ1" s="95"/>
      <c r="AR1" s="95"/>
      <c r="AS1" s="95"/>
      <c r="AT1" s="95"/>
      <c r="AU1" s="95"/>
      <c r="AV1" s="96"/>
      <c r="AW1" s="96"/>
      <c r="AX1" s="96"/>
      <c r="AY1" s="96"/>
      <c r="AZ1" s="96"/>
      <c r="BA1" s="96"/>
      <c r="BB1" s="96"/>
      <c r="BC1" s="96"/>
      <c r="BD1" s="96"/>
      <c r="BE1" s="7"/>
      <c r="BF1" s="7"/>
      <c r="BG1" s="7"/>
      <c r="BH1" s="7"/>
      <c r="BI1" s="7"/>
      <c r="BJ1" s="7"/>
      <c r="BK1" s="7"/>
      <c r="BL1" s="7"/>
      <c r="BM1" s="7"/>
      <c r="BN1" s="7"/>
      <c r="BO1" s="7"/>
      <c r="BP1" s="7"/>
      <c r="BQ1" s="7"/>
      <c r="BR1" s="7"/>
    </row>
    <row r="2" spans="1:56" ht="18">
      <c r="A2" s="189" t="s">
        <v>22</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8"/>
      <c r="AI2" s="71"/>
      <c r="AJ2" s="97"/>
      <c r="AK2" s="97"/>
      <c r="AL2" s="97"/>
      <c r="AM2" s="97"/>
      <c r="AN2" s="96"/>
      <c r="AO2" s="97"/>
      <c r="AP2" s="97"/>
      <c r="AQ2" s="97"/>
      <c r="AR2" s="97"/>
      <c r="AS2" s="97"/>
      <c r="AT2" s="97"/>
      <c r="AU2" s="97"/>
      <c r="AV2" s="97"/>
      <c r="AW2" s="97"/>
      <c r="AX2" s="97"/>
      <c r="AY2" s="97"/>
      <c r="AZ2" s="97"/>
      <c r="BA2" s="97"/>
      <c r="BB2" s="97"/>
      <c r="BC2" s="97"/>
      <c r="BD2" s="97"/>
    </row>
    <row r="3" spans="1:56" s="11" customFormat="1" ht="4.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71"/>
      <c r="AJ3" s="95"/>
      <c r="AK3" s="95"/>
      <c r="AL3" s="95"/>
      <c r="AM3" s="95"/>
      <c r="AN3" s="95"/>
      <c r="AO3" s="95"/>
      <c r="AP3" s="95"/>
      <c r="AQ3" s="95"/>
      <c r="AR3" s="95"/>
      <c r="AS3" s="95"/>
      <c r="AT3" s="95"/>
      <c r="AU3" s="95"/>
      <c r="AV3" s="95"/>
      <c r="AW3" s="95"/>
      <c r="AX3" s="95"/>
      <c r="AY3" s="95"/>
      <c r="AZ3" s="95"/>
      <c r="BA3" s="95"/>
      <c r="BB3" s="95"/>
      <c r="BC3" s="95"/>
      <c r="BD3" s="95"/>
    </row>
    <row r="4" spans="1:56" ht="17.25" customHeight="1">
      <c r="A4" s="8"/>
      <c r="B4" s="8"/>
      <c r="C4" s="8"/>
      <c r="D4" s="8"/>
      <c r="E4" s="8"/>
      <c r="F4" s="8"/>
      <c r="G4" s="8"/>
      <c r="H4" s="8"/>
      <c r="I4" s="8"/>
      <c r="J4" s="8"/>
      <c r="K4" s="8"/>
      <c r="L4" s="8"/>
      <c r="M4" s="8"/>
      <c r="N4" s="8"/>
      <c r="O4" s="8"/>
      <c r="P4" s="8"/>
      <c r="Q4" s="8"/>
      <c r="R4" s="8"/>
      <c r="S4" s="8"/>
      <c r="T4" s="8"/>
      <c r="U4" s="8"/>
      <c r="V4" s="8"/>
      <c r="W4" s="8"/>
      <c r="X4" s="8"/>
      <c r="Y4" s="8"/>
      <c r="Z4" s="190" t="s">
        <v>168</v>
      </c>
      <c r="AA4" s="190"/>
      <c r="AB4" s="190"/>
      <c r="AC4" s="190"/>
      <c r="AD4" s="190"/>
      <c r="AE4" s="190"/>
      <c r="AF4" s="190"/>
      <c r="AG4" s="190"/>
      <c r="AH4" s="190"/>
      <c r="AI4" s="71"/>
      <c r="AJ4" s="97"/>
      <c r="AK4" s="97"/>
      <c r="AL4" s="97"/>
      <c r="AM4" s="97"/>
      <c r="AN4" s="96"/>
      <c r="AO4" s="97"/>
      <c r="AP4" s="97"/>
      <c r="AQ4" s="97"/>
      <c r="AR4" s="97"/>
      <c r="AS4" s="97"/>
      <c r="AT4" s="97"/>
      <c r="AU4" s="97"/>
      <c r="AV4" s="97"/>
      <c r="AW4" s="97"/>
      <c r="AX4" s="97"/>
      <c r="AY4" s="97"/>
      <c r="AZ4" s="97"/>
      <c r="BA4" s="97"/>
      <c r="BB4" s="97"/>
      <c r="BC4" s="97"/>
      <c r="BD4" s="97"/>
    </row>
    <row r="5" spans="1:56" ht="17.25" customHeight="1">
      <c r="A5" s="8"/>
      <c r="B5" s="8" t="s">
        <v>0</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71"/>
      <c r="AJ5" s="97"/>
      <c r="AK5" s="97"/>
      <c r="AL5" s="97"/>
      <c r="AM5" s="97"/>
      <c r="AN5" s="96"/>
      <c r="AO5" s="97"/>
      <c r="AP5" s="97"/>
      <c r="AQ5" s="97"/>
      <c r="AR5" s="97"/>
      <c r="AS5" s="97"/>
      <c r="AT5" s="97"/>
      <c r="AU5" s="97"/>
      <c r="AV5" s="97"/>
      <c r="AW5" s="97"/>
      <c r="AX5" s="97"/>
      <c r="AY5" s="97"/>
      <c r="AZ5" s="97"/>
      <c r="BA5" s="97"/>
      <c r="BB5" s="97"/>
      <c r="BC5" s="97"/>
      <c r="BD5" s="97"/>
    </row>
    <row r="6" spans="1:56" s="11" customFormat="1" ht="4.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71"/>
      <c r="AJ6" s="95"/>
      <c r="AK6" s="95"/>
      <c r="AL6" s="95"/>
      <c r="AM6" s="95"/>
      <c r="AN6" s="95"/>
      <c r="AO6" s="95"/>
      <c r="AP6" s="95"/>
      <c r="AQ6" s="95"/>
      <c r="AR6" s="95"/>
      <c r="AS6" s="95"/>
      <c r="AT6" s="95"/>
      <c r="AU6" s="95"/>
      <c r="AV6" s="95"/>
      <c r="AW6" s="95"/>
      <c r="AX6" s="95"/>
      <c r="AY6" s="95"/>
      <c r="AZ6" s="95"/>
      <c r="BA6" s="95"/>
      <c r="BB6" s="95"/>
      <c r="BC6" s="95"/>
      <c r="BD6" s="95"/>
    </row>
    <row r="7" spans="1:56" s="2" customFormat="1" ht="17.25" customHeight="1">
      <c r="A7" s="20"/>
      <c r="B7" s="20"/>
      <c r="C7" s="20"/>
      <c r="D7" s="20"/>
      <c r="E7" s="20"/>
      <c r="F7" s="20"/>
      <c r="G7" s="20"/>
      <c r="H7" s="20"/>
      <c r="I7" s="20"/>
      <c r="J7" s="20"/>
      <c r="K7" s="20"/>
      <c r="L7" s="157" t="s">
        <v>2</v>
      </c>
      <c r="M7" s="157"/>
      <c r="N7" s="157"/>
      <c r="O7" s="157"/>
      <c r="P7" s="157"/>
      <c r="Q7" s="325" t="str">
        <f>'参加申請'!P10</f>
        <v>(例)長野県飯田市大久保町2534番地</v>
      </c>
      <c r="R7" s="325"/>
      <c r="S7" s="325"/>
      <c r="T7" s="325"/>
      <c r="U7" s="325"/>
      <c r="V7" s="325"/>
      <c r="W7" s="325"/>
      <c r="X7" s="325"/>
      <c r="Y7" s="325"/>
      <c r="Z7" s="325"/>
      <c r="AA7" s="325"/>
      <c r="AB7" s="325"/>
      <c r="AC7" s="325"/>
      <c r="AD7" s="325"/>
      <c r="AE7" s="325"/>
      <c r="AF7" s="325"/>
      <c r="AG7" s="325"/>
      <c r="AH7" s="325"/>
      <c r="AI7" s="71"/>
      <c r="AJ7" s="98"/>
      <c r="AK7" s="98"/>
      <c r="AL7" s="98"/>
      <c r="AM7" s="98"/>
      <c r="AN7" s="98"/>
      <c r="AO7" s="98"/>
      <c r="AP7" s="98"/>
      <c r="AQ7" s="98"/>
      <c r="AR7" s="98"/>
      <c r="AS7" s="98"/>
      <c r="AT7" s="98"/>
      <c r="AU7" s="98"/>
      <c r="AV7" s="98"/>
      <c r="AW7" s="98"/>
      <c r="AX7" s="98"/>
      <c r="AY7" s="98"/>
      <c r="AZ7" s="98"/>
      <c r="BA7" s="98"/>
      <c r="BB7" s="98"/>
      <c r="BC7" s="98"/>
      <c r="BD7" s="98"/>
    </row>
    <row r="8" spans="1:56" ht="4.5" customHeight="1">
      <c r="A8" s="8"/>
      <c r="B8" s="8"/>
      <c r="C8" s="8"/>
      <c r="D8" s="8"/>
      <c r="E8" s="8"/>
      <c r="F8" s="8"/>
      <c r="G8" s="8"/>
      <c r="H8" s="8"/>
      <c r="I8" s="8"/>
      <c r="J8" s="8"/>
      <c r="K8" s="8"/>
      <c r="L8" s="157"/>
      <c r="M8" s="157"/>
      <c r="N8" s="157"/>
      <c r="O8" s="157"/>
      <c r="P8" s="157"/>
      <c r="Q8" s="4"/>
      <c r="R8" s="9"/>
      <c r="S8" s="9"/>
      <c r="T8" s="9"/>
      <c r="U8" s="9"/>
      <c r="V8" s="9"/>
      <c r="W8" s="9"/>
      <c r="X8" s="9"/>
      <c r="Y8" s="9"/>
      <c r="Z8" s="9"/>
      <c r="AA8" s="9"/>
      <c r="AB8" s="9"/>
      <c r="AC8" s="9"/>
      <c r="AD8" s="9"/>
      <c r="AE8" s="9"/>
      <c r="AF8" s="9"/>
      <c r="AG8" s="9"/>
      <c r="AH8" s="8"/>
      <c r="AI8" s="71"/>
      <c r="AJ8" s="97"/>
      <c r="AK8" s="97"/>
      <c r="AL8" s="97"/>
      <c r="AM8" s="97"/>
      <c r="AN8" s="96"/>
      <c r="AO8" s="97"/>
      <c r="AP8" s="97"/>
      <c r="AQ8" s="97"/>
      <c r="AR8" s="97"/>
      <c r="AS8" s="97"/>
      <c r="AT8" s="97"/>
      <c r="AU8" s="97"/>
      <c r="AV8" s="97"/>
      <c r="AW8" s="97"/>
      <c r="AX8" s="97"/>
      <c r="AY8" s="97"/>
      <c r="AZ8" s="97"/>
      <c r="BA8" s="97"/>
      <c r="BB8" s="97"/>
      <c r="BC8" s="97"/>
      <c r="BD8" s="97"/>
    </row>
    <row r="9" spans="1:56" s="2" customFormat="1" ht="17.25" customHeight="1">
      <c r="A9" s="20"/>
      <c r="B9" s="20"/>
      <c r="C9" s="20"/>
      <c r="D9" s="20"/>
      <c r="E9" s="20"/>
      <c r="F9" s="20"/>
      <c r="G9" s="20"/>
      <c r="H9" s="20"/>
      <c r="I9" s="20"/>
      <c r="J9" s="20"/>
      <c r="K9" s="20"/>
      <c r="L9" s="157" t="s">
        <v>3</v>
      </c>
      <c r="M9" s="157"/>
      <c r="N9" s="157"/>
      <c r="O9" s="157"/>
      <c r="P9" s="157"/>
      <c r="Q9" s="325" t="str">
        <f>'参加申請'!P12</f>
        <v>株式会社　飯田市役所</v>
      </c>
      <c r="R9" s="325"/>
      <c r="S9" s="325"/>
      <c r="T9" s="325"/>
      <c r="U9" s="325"/>
      <c r="V9" s="325"/>
      <c r="W9" s="325"/>
      <c r="X9" s="325"/>
      <c r="Y9" s="325"/>
      <c r="Z9" s="325"/>
      <c r="AA9" s="325"/>
      <c r="AB9" s="325"/>
      <c r="AC9" s="325"/>
      <c r="AD9" s="325"/>
      <c r="AE9" s="325"/>
      <c r="AF9" s="325"/>
      <c r="AG9" s="325"/>
      <c r="AH9" s="325"/>
      <c r="AI9" s="71"/>
      <c r="AJ9" s="98"/>
      <c r="AK9" s="98"/>
      <c r="AL9" s="98"/>
      <c r="AM9" s="98"/>
      <c r="AN9" s="98"/>
      <c r="AO9" s="98"/>
      <c r="AP9" s="98"/>
      <c r="AQ9" s="98"/>
      <c r="AR9" s="98"/>
      <c r="AS9" s="98"/>
      <c r="AT9" s="98"/>
      <c r="AU9" s="98"/>
      <c r="AV9" s="98"/>
      <c r="AW9" s="98"/>
      <c r="AX9" s="98"/>
      <c r="AY9" s="98"/>
      <c r="AZ9" s="98"/>
      <c r="BA9" s="98"/>
      <c r="BB9" s="98"/>
      <c r="BC9" s="98"/>
      <c r="BD9" s="98"/>
    </row>
    <row r="10" spans="1:56" ht="4.5" customHeight="1">
      <c r="A10" s="8"/>
      <c r="B10" s="8"/>
      <c r="C10" s="8"/>
      <c r="D10" s="8"/>
      <c r="E10" s="8"/>
      <c r="F10" s="8"/>
      <c r="G10" s="8"/>
      <c r="H10" s="8"/>
      <c r="I10" s="8"/>
      <c r="J10" s="8"/>
      <c r="K10" s="8"/>
      <c r="L10" s="157"/>
      <c r="M10" s="157"/>
      <c r="N10" s="157"/>
      <c r="O10" s="157"/>
      <c r="P10" s="157"/>
      <c r="Q10" s="4"/>
      <c r="R10" s="9"/>
      <c r="S10" s="9"/>
      <c r="T10" s="9"/>
      <c r="U10" s="9"/>
      <c r="V10" s="9"/>
      <c r="W10" s="9"/>
      <c r="X10" s="9"/>
      <c r="Y10" s="9"/>
      <c r="Z10" s="9"/>
      <c r="AA10" s="9"/>
      <c r="AB10" s="9"/>
      <c r="AC10" s="9"/>
      <c r="AD10" s="9"/>
      <c r="AE10" s="9"/>
      <c r="AF10" s="9"/>
      <c r="AG10" s="9"/>
      <c r="AH10" s="8"/>
      <c r="AI10" s="71"/>
      <c r="AJ10" s="97"/>
      <c r="AK10" s="97"/>
      <c r="AL10" s="97"/>
      <c r="AM10" s="97"/>
      <c r="AN10" s="96"/>
      <c r="AO10" s="97"/>
      <c r="AP10" s="97"/>
      <c r="AQ10" s="97"/>
      <c r="AR10" s="97"/>
      <c r="AS10" s="97"/>
      <c r="AT10" s="97"/>
      <c r="AU10" s="97"/>
      <c r="AV10" s="97"/>
      <c r="AW10" s="97"/>
      <c r="AX10" s="97"/>
      <c r="AY10" s="97"/>
      <c r="AZ10" s="97"/>
      <c r="BA10" s="97"/>
      <c r="BB10" s="97"/>
      <c r="BC10" s="97"/>
      <c r="BD10" s="97"/>
    </row>
    <row r="11" spans="1:56" ht="22.5" customHeight="1">
      <c r="A11" s="8"/>
      <c r="B11" s="8"/>
      <c r="C11" s="8"/>
      <c r="D11" s="8"/>
      <c r="E11" s="8"/>
      <c r="F11" s="8"/>
      <c r="G11" s="8"/>
      <c r="H11" s="8"/>
      <c r="I11" s="8"/>
      <c r="J11" s="8"/>
      <c r="K11" s="8"/>
      <c r="L11" s="203" t="s">
        <v>152</v>
      </c>
      <c r="M11" s="203"/>
      <c r="N11" s="203"/>
      <c r="O11" s="203"/>
      <c r="P11" s="203"/>
      <c r="Q11" s="8"/>
      <c r="R11" s="319" t="str">
        <f>'参加申請'!Q14</f>
        <v>代表取締役市長</v>
      </c>
      <c r="S11" s="319"/>
      <c r="T11" s="319"/>
      <c r="U11" s="319"/>
      <c r="V11" s="319"/>
      <c r="W11" s="319"/>
      <c r="X11" s="160"/>
      <c r="Y11" s="314" t="str">
        <f>'参加申請'!X14</f>
        <v>飯田　市太郎</v>
      </c>
      <c r="Z11" s="314"/>
      <c r="AA11" s="314"/>
      <c r="AB11" s="314"/>
      <c r="AC11" s="314"/>
      <c r="AD11" s="314"/>
      <c r="AE11" s="314"/>
      <c r="AF11" s="314"/>
      <c r="AG11" s="6" t="s">
        <v>4</v>
      </c>
      <c r="AH11" s="5"/>
      <c r="AI11" s="71"/>
      <c r="AJ11" s="97"/>
      <c r="AK11" s="97"/>
      <c r="AL11" s="97"/>
      <c r="AM11" s="97"/>
      <c r="AN11" s="96"/>
      <c r="AO11" s="97"/>
      <c r="AP11" s="97"/>
      <c r="AQ11" s="97"/>
      <c r="AR11" s="97"/>
      <c r="AS11" s="97"/>
      <c r="AT11" s="97"/>
      <c r="AU11" s="97"/>
      <c r="AV11" s="97"/>
      <c r="AW11" s="97"/>
      <c r="AX11" s="97"/>
      <c r="AY11" s="97"/>
      <c r="AZ11" s="97"/>
      <c r="BA11" s="97"/>
      <c r="BB11" s="97"/>
      <c r="BC11" s="97"/>
      <c r="BD11" s="97"/>
    </row>
    <row r="12" spans="1:56" s="11" customFormat="1" ht="9.75" customHeight="1">
      <c r="A12" s="19"/>
      <c r="B12" s="21"/>
      <c r="C12" s="21"/>
      <c r="D12" s="21"/>
      <c r="E12" s="21"/>
      <c r="F12" s="21"/>
      <c r="G12" s="21"/>
      <c r="H12" s="21"/>
      <c r="I12" s="21"/>
      <c r="J12" s="21"/>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71"/>
      <c r="AJ12" s="95"/>
      <c r="AK12" s="95"/>
      <c r="AL12" s="95"/>
      <c r="AM12" s="95"/>
      <c r="AN12" s="95"/>
      <c r="AO12" s="95"/>
      <c r="AP12" s="95"/>
      <c r="AQ12" s="95"/>
      <c r="AR12" s="95"/>
      <c r="AS12" s="95"/>
      <c r="AT12" s="95"/>
      <c r="AU12" s="95"/>
      <c r="AV12" s="95"/>
      <c r="AW12" s="95"/>
      <c r="AX12" s="95"/>
      <c r="AY12" s="95"/>
      <c r="AZ12" s="95"/>
      <c r="BA12" s="95"/>
      <c r="BB12" s="95"/>
      <c r="BC12" s="95"/>
      <c r="BD12" s="95"/>
    </row>
    <row r="13" spans="1:56" ht="14.25">
      <c r="A13" s="69" t="s">
        <v>83</v>
      </c>
      <c r="B13" s="320" t="s">
        <v>23</v>
      </c>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72"/>
      <c r="AJ13" s="97"/>
      <c r="AK13" s="97"/>
      <c r="AL13" s="97"/>
      <c r="AM13" s="97"/>
      <c r="AN13" s="96"/>
      <c r="AO13" s="97"/>
      <c r="AP13" s="97"/>
      <c r="AQ13" s="97"/>
      <c r="AR13" s="97"/>
      <c r="AS13" s="97"/>
      <c r="AT13" s="97"/>
      <c r="AU13" s="97"/>
      <c r="AV13" s="97"/>
      <c r="AW13" s="97"/>
      <c r="AX13" s="97"/>
      <c r="AY13" s="97"/>
      <c r="AZ13" s="97"/>
      <c r="BA13" s="97"/>
      <c r="BB13" s="97"/>
      <c r="BC13" s="97"/>
      <c r="BD13" s="97"/>
    </row>
    <row r="14" spans="2:56" ht="17.25" customHeight="1">
      <c r="B14" s="162" t="s">
        <v>10</v>
      </c>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71"/>
      <c r="AJ14" s="97"/>
      <c r="AK14" s="97"/>
      <c r="AL14" s="97"/>
      <c r="AM14" s="97"/>
      <c r="AN14" s="96"/>
      <c r="AO14" s="97"/>
      <c r="AP14" s="97"/>
      <c r="AQ14" s="97"/>
      <c r="AR14" s="97"/>
      <c r="AS14" s="97"/>
      <c r="AT14" s="97"/>
      <c r="AU14" s="97"/>
      <c r="AV14" s="97"/>
      <c r="AW14" s="97"/>
      <c r="AX14" s="97"/>
      <c r="AY14" s="97"/>
      <c r="AZ14" s="97"/>
      <c r="BA14" s="97"/>
      <c r="BB14" s="97"/>
      <c r="BC14" s="97"/>
      <c r="BD14" s="97"/>
    </row>
    <row r="15" spans="1:56" ht="4.5"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71"/>
      <c r="AJ15" s="97"/>
      <c r="AK15" s="97"/>
      <c r="AL15" s="97"/>
      <c r="AM15" s="97"/>
      <c r="AN15" s="96"/>
      <c r="AO15" s="97"/>
      <c r="AP15" s="97"/>
      <c r="AQ15" s="97"/>
      <c r="AR15" s="97"/>
      <c r="AS15" s="97"/>
      <c r="AT15" s="97"/>
      <c r="AU15" s="97"/>
      <c r="AV15" s="97"/>
      <c r="AW15" s="97"/>
      <c r="AX15" s="97"/>
      <c r="AY15" s="97"/>
      <c r="AZ15" s="97"/>
      <c r="BA15" s="97"/>
      <c r="BB15" s="97"/>
      <c r="BC15" s="97"/>
      <c r="BD15" s="97"/>
    </row>
    <row r="16" spans="1:56" ht="34.5" customHeight="1">
      <c r="A16" s="8"/>
      <c r="B16" s="23"/>
      <c r="C16" s="163" t="s">
        <v>12</v>
      </c>
      <c r="D16" s="163"/>
      <c r="E16" s="163"/>
      <c r="F16" s="163"/>
      <c r="G16" s="163"/>
      <c r="H16" s="24"/>
      <c r="I16" s="327" t="str">
        <f>'参加申請'!H27</f>
        <v>令和○○年度 ○○事業　○○工事 </v>
      </c>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9"/>
      <c r="AH16" s="330"/>
      <c r="AI16" s="71"/>
      <c r="AJ16" s="97"/>
      <c r="AK16" s="97"/>
      <c r="AL16" s="97"/>
      <c r="AM16" s="97"/>
      <c r="AN16" s="96"/>
      <c r="AO16" s="97"/>
      <c r="AP16" s="97"/>
      <c r="AQ16" s="97"/>
      <c r="AR16" s="97"/>
      <c r="AS16" s="97"/>
      <c r="AT16" s="97"/>
      <c r="AU16" s="97"/>
      <c r="AV16" s="97"/>
      <c r="AW16" s="97"/>
      <c r="AX16" s="97"/>
      <c r="AY16" s="97"/>
      <c r="AZ16" s="97"/>
      <c r="BA16" s="97"/>
      <c r="BB16" s="97"/>
      <c r="BC16" s="97"/>
      <c r="BD16" s="97"/>
    </row>
    <row r="17" spans="1:56" ht="34.5" customHeight="1">
      <c r="A17" s="8"/>
      <c r="B17" s="26"/>
      <c r="C17" s="326" t="s">
        <v>13</v>
      </c>
      <c r="D17" s="326"/>
      <c r="E17" s="326"/>
      <c r="F17" s="326"/>
      <c r="G17" s="326"/>
      <c r="H17" s="27"/>
      <c r="I17" s="315" t="str">
        <f>'参加申請'!H28</f>
        <v>飯田市大久保町2534番地</v>
      </c>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7"/>
      <c r="AH17" s="318"/>
      <c r="AI17" s="71"/>
      <c r="AJ17" s="97"/>
      <c r="AK17" s="97"/>
      <c r="AL17" s="97"/>
      <c r="AM17" s="97" t="s">
        <v>117</v>
      </c>
      <c r="AN17" s="96"/>
      <c r="AO17" s="97"/>
      <c r="AP17" s="97"/>
      <c r="AQ17" s="97"/>
      <c r="AR17" s="97"/>
      <c r="AS17" s="97"/>
      <c r="AT17" s="97"/>
      <c r="AU17" s="97"/>
      <c r="AV17" s="97"/>
      <c r="AW17" s="97"/>
      <c r="AX17" s="97"/>
      <c r="AY17" s="97"/>
      <c r="AZ17" s="97"/>
      <c r="BA17" s="97"/>
      <c r="BB17" s="97"/>
      <c r="BC17" s="97"/>
      <c r="BD17" s="97"/>
    </row>
    <row r="18" spans="1:56" s="10" customFormat="1" ht="9.75" customHeight="1">
      <c r="A18" s="28"/>
      <c r="B18" s="29"/>
      <c r="C18" s="348" t="s">
        <v>84</v>
      </c>
      <c r="D18" s="348"/>
      <c r="E18" s="348"/>
      <c r="F18" s="348"/>
      <c r="G18" s="348"/>
      <c r="H18" s="30"/>
      <c r="I18" s="293">
        <f>PHONETIC(I19)</f>
      </c>
      <c r="J18" s="294"/>
      <c r="K18" s="294"/>
      <c r="L18" s="294"/>
      <c r="M18" s="294"/>
      <c r="N18" s="294"/>
      <c r="O18" s="294"/>
      <c r="P18" s="294"/>
      <c r="Q18" s="294"/>
      <c r="R18" s="295"/>
      <c r="S18" s="262" t="s">
        <v>64</v>
      </c>
      <c r="T18" s="321"/>
      <c r="U18" s="321"/>
      <c r="V18" s="263"/>
      <c r="W18" s="310"/>
      <c r="X18" s="310"/>
      <c r="Y18" s="306" t="s">
        <v>66</v>
      </c>
      <c r="Z18" s="307"/>
      <c r="AA18" s="284"/>
      <c r="AB18" s="287" t="s">
        <v>56</v>
      </c>
      <c r="AC18" s="284"/>
      <c r="AD18" s="267" t="s">
        <v>57</v>
      </c>
      <c r="AE18" s="284"/>
      <c r="AF18" s="287" t="s">
        <v>58</v>
      </c>
      <c r="AG18" s="299" t="s">
        <v>60</v>
      </c>
      <c r="AH18" s="300"/>
      <c r="AI18" s="71">
        <f>IF(I19="","",IF(Y18="昭和　　平成","･",IF(OR(AND(W18="○",W20=""),AND(W18="",W20="○")),"","※")))</f>
      </c>
      <c r="AJ18" s="99"/>
      <c r="AK18" s="99"/>
      <c r="AL18" s="99"/>
      <c r="AM18" s="99"/>
      <c r="AN18" s="96"/>
      <c r="AO18" s="99"/>
      <c r="AP18" s="99"/>
      <c r="AQ18" s="99"/>
      <c r="AR18" s="99"/>
      <c r="AS18" s="99"/>
      <c r="AT18" s="99"/>
      <c r="AU18" s="99"/>
      <c r="AV18" s="99"/>
      <c r="AW18" s="99"/>
      <c r="AX18" s="99"/>
      <c r="AY18" s="99"/>
      <c r="AZ18" s="99"/>
      <c r="BA18" s="99"/>
      <c r="BB18" s="99"/>
      <c r="BC18" s="99"/>
      <c r="BD18" s="99"/>
    </row>
    <row r="19" spans="1:56" s="10" customFormat="1" ht="9.75" customHeight="1">
      <c r="A19" s="28"/>
      <c r="B19" s="33"/>
      <c r="C19" s="170" t="s">
        <v>27</v>
      </c>
      <c r="D19" s="170"/>
      <c r="E19" s="170"/>
      <c r="F19" s="170"/>
      <c r="G19" s="170"/>
      <c r="H19" s="34"/>
      <c r="I19" s="290"/>
      <c r="J19" s="291"/>
      <c r="K19" s="291"/>
      <c r="L19" s="291"/>
      <c r="M19" s="291"/>
      <c r="N19" s="291"/>
      <c r="O19" s="291"/>
      <c r="P19" s="291"/>
      <c r="Q19" s="291"/>
      <c r="R19" s="292"/>
      <c r="S19" s="262"/>
      <c r="T19" s="321"/>
      <c r="U19" s="321"/>
      <c r="V19" s="263"/>
      <c r="W19" s="311"/>
      <c r="X19" s="311"/>
      <c r="Y19" s="308"/>
      <c r="Z19" s="285"/>
      <c r="AA19" s="285"/>
      <c r="AB19" s="268"/>
      <c r="AC19" s="285"/>
      <c r="AD19" s="268"/>
      <c r="AE19" s="285"/>
      <c r="AF19" s="268"/>
      <c r="AG19" s="301"/>
      <c r="AH19" s="302"/>
      <c r="AI19" s="71"/>
      <c r="AJ19" s="99"/>
      <c r="AK19" s="99"/>
      <c r="AL19" s="99"/>
      <c r="AM19" s="99"/>
      <c r="AN19" s="96"/>
      <c r="AO19" s="99"/>
      <c r="AP19" s="99"/>
      <c r="AQ19" s="99"/>
      <c r="AR19" s="99"/>
      <c r="AS19" s="99"/>
      <c r="AT19" s="99"/>
      <c r="AU19" s="99"/>
      <c r="AV19" s="99"/>
      <c r="AW19" s="99"/>
      <c r="AX19" s="99"/>
      <c r="AY19" s="99"/>
      <c r="AZ19" s="99"/>
      <c r="BA19" s="99"/>
      <c r="BB19" s="99"/>
      <c r="BC19" s="99"/>
      <c r="BD19" s="99"/>
    </row>
    <row r="20" spans="1:56" ht="19.5" customHeight="1">
      <c r="A20" s="8"/>
      <c r="B20" s="35"/>
      <c r="C20" s="313"/>
      <c r="D20" s="313"/>
      <c r="E20" s="313"/>
      <c r="F20" s="313"/>
      <c r="G20" s="313"/>
      <c r="H20" s="36"/>
      <c r="I20" s="290"/>
      <c r="J20" s="291"/>
      <c r="K20" s="291"/>
      <c r="L20" s="291"/>
      <c r="M20" s="291"/>
      <c r="N20" s="291"/>
      <c r="O20" s="291"/>
      <c r="P20" s="291"/>
      <c r="Q20" s="291"/>
      <c r="R20" s="292"/>
      <c r="S20" s="322" t="s">
        <v>65</v>
      </c>
      <c r="T20" s="323"/>
      <c r="U20" s="323"/>
      <c r="V20" s="324"/>
      <c r="W20" s="310"/>
      <c r="X20" s="310"/>
      <c r="Y20" s="312"/>
      <c r="Z20" s="297"/>
      <c r="AA20" s="297"/>
      <c r="AB20" s="296"/>
      <c r="AC20" s="297"/>
      <c r="AD20" s="296"/>
      <c r="AE20" s="297"/>
      <c r="AF20" s="296"/>
      <c r="AG20" s="301"/>
      <c r="AH20" s="302"/>
      <c r="AJ20" s="97"/>
      <c r="AK20" s="97"/>
      <c r="AL20" s="97"/>
      <c r="AM20" s="100" t="e">
        <f>VALUE(Y18&amp;AA18&amp;AB18&amp;AC18&amp;AD18&amp;AE18&amp;AF18)</f>
        <v>#VALUE!</v>
      </c>
      <c r="AN20" s="96"/>
      <c r="AO20" s="97"/>
      <c r="AP20" s="97"/>
      <c r="AQ20" s="97"/>
      <c r="AR20" s="97"/>
      <c r="AS20" s="97"/>
      <c r="AT20" s="97"/>
      <c r="AU20" s="97"/>
      <c r="AV20" s="97"/>
      <c r="AW20" s="97"/>
      <c r="AX20" s="97"/>
      <c r="AY20" s="97"/>
      <c r="AZ20" s="97"/>
      <c r="BA20" s="97"/>
      <c r="BB20" s="97"/>
      <c r="BC20" s="97"/>
      <c r="BD20" s="97"/>
    </row>
    <row r="21" spans="1:56" ht="34.5" customHeight="1">
      <c r="A21" s="8"/>
      <c r="B21" s="26"/>
      <c r="C21" s="344" t="s">
        <v>67</v>
      </c>
      <c r="D21" s="326"/>
      <c r="E21" s="326"/>
      <c r="F21" s="326"/>
      <c r="G21" s="326"/>
      <c r="H21" s="27"/>
      <c r="I21" s="40"/>
      <c r="J21" s="41"/>
      <c r="K21" s="41"/>
      <c r="L21" s="42" t="s">
        <v>63</v>
      </c>
      <c r="M21" s="334"/>
      <c r="N21" s="334"/>
      <c r="O21" s="334"/>
      <c r="P21" s="334"/>
      <c r="Q21" s="334"/>
      <c r="R21" s="334"/>
      <c r="S21" s="82" t="s">
        <v>17</v>
      </c>
      <c r="T21" s="335" t="s">
        <v>68</v>
      </c>
      <c r="U21" s="335"/>
      <c r="V21" s="335"/>
      <c r="W21" s="335"/>
      <c r="X21" s="335"/>
      <c r="Y21" s="335"/>
      <c r="Z21" s="335"/>
      <c r="AA21" s="335"/>
      <c r="AB21" s="335"/>
      <c r="AC21" s="335"/>
      <c r="AD21" s="335"/>
      <c r="AE21" s="335"/>
      <c r="AF21" s="335"/>
      <c r="AG21" s="335"/>
      <c r="AH21" s="336"/>
      <c r="AI21" s="71"/>
      <c r="AJ21" s="97"/>
      <c r="AK21" s="97"/>
      <c r="AL21" s="97"/>
      <c r="AM21" s="100"/>
      <c r="AN21" s="96"/>
      <c r="AO21" s="97"/>
      <c r="AP21" s="97"/>
      <c r="AQ21" s="97"/>
      <c r="AR21" s="97"/>
      <c r="AS21" s="97"/>
      <c r="AT21" s="97"/>
      <c r="AU21" s="97"/>
      <c r="AV21" s="97"/>
      <c r="AW21" s="97"/>
      <c r="AX21" s="97"/>
      <c r="AY21" s="97"/>
      <c r="AZ21" s="97"/>
      <c r="BA21" s="97"/>
      <c r="BB21" s="97"/>
      <c r="BC21" s="97"/>
      <c r="BD21" s="97"/>
    </row>
    <row r="22" spans="1:56" ht="19.5" customHeight="1">
      <c r="A22" s="8"/>
      <c r="B22" s="43"/>
      <c r="C22" s="331" t="s">
        <v>29</v>
      </c>
      <c r="D22" s="331"/>
      <c r="E22" s="331"/>
      <c r="F22" s="331"/>
      <c r="G22" s="331"/>
      <c r="H22" s="44"/>
      <c r="I22" s="345"/>
      <c r="J22" s="346"/>
      <c r="K22" s="346"/>
      <c r="L22" s="346"/>
      <c r="M22" s="346"/>
      <c r="N22" s="346"/>
      <c r="O22" s="346"/>
      <c r="P22" s="346"/>
      <c r="Q22" s="346"/>
      <c r="R22" s="347"/>
      <c r="S22" s="45" t="s">
        <v>16</v>
      </c>
      <c r="T22" s="350"/>
      <c r="U22" s="350"/>
      <c r="V22" s="350"/>
      <c r="W22" s="350"/>
      <c r="X22" s="31" t="s">
        <v>17</v>
      </c>
      <c r="Y22" s="306" t="s">
        <v>66</v>
      </c>
      <c r="Z22" s="307"/>
      <c r="AA22" s="15"/>
      <c r="AB22" s="31" t="s">
        <v>56</v>
      </c>
      <c r="AC22" s="15"/>
      <c r="AD22" s="46" t="s">
        <v>57</v>
      </c>
      <c r="AE22" s="15"/>
      <c r="AF22" s="31" t="s">
        <v>58</v>
      </c>
      <c r="AG22" s="32" t="s">
        <v>59</v>
      </c>
      <c r="AH22" s="47"/>
      <c r="AI22" s="71">
        <f>IF(I19="","",IF(Y24="昭和　　平成","･",IF(ISERROR(AM20+365*15&gt;AM22),"",IF(AM20+365*15&gt;AM22,"","※"))))</f>
      </c>
      <c r="AJ22" s="97"/>
      <c r="AK22" s="97"/>
      <c r="AL22" s="97"/>
      <c r="AM22" s="100" t="e">
        <f>VALUE(Y22&amp;AA22&amp;AB22&amp;AC22&amp;AD22&amp;AE22&amp;AF22)</f>
        <v>#VALUE!</v>
      </c>
      <c r="AN22" s="96"/>
      <c r="AO22" s="97"/>
      <c r="AP22" s="97"/>
      <c r="AQ22" s="97"/>
      <c r="AR22" s="97"/>
      <c r="AS22" s="97"/>
      <c r="AT22" s="97"/>
      <c r="AU22" s="97"/>
      <c r="AV22" s="97"/>
      <c r="AW22" s="97"/>
      <c r="AX22" s="97"/>
      <c r="AY22" s="97"/>
      <c r="AZ22" s="97"/>
      <c r="BA22" s="97"/>
      <c r="BB22" s="97"/>
      <c r="BC22" s="97"/>
      <c r="BD22" s="97"/>
    </row>
    <row r="23" spans="1:56" ht="19.5" customHeight="1">
      <c r="A23" s="8"/>
      <c r="B23" s="35"/>
      <c r="C23" s="349"/>
      <c r="D23" s="349"/>
      <c r="E23" s="349"/>
      <c r="F23" s="349"/>
      <c r="G23" s="349"/>
      <c r="H23" s="36"/>
      <c r="I23" s="345"/>
      <c r="J23" s="346"/>
      <c r="K23" s="346"/>
      <c r="L23" s="346"/>
      <c r="M23" s="346"/>
      <c r="N23" s="346"/>
      <c r="O23" s="346"/>
      <c r="P23" s="346"/>
      <c r="Q23" s="346"/>
      <c r="R23" s="347"/>
      <c r="S23" s="45" t="s">
        <v>16</v>
      </c>
      <c r="T23" s="350"/>
      <c r="U23" s="350"/>
      <c r="V23" s="350"/>
      <c r="W23" s="350"/>
      <c r="X23" s="31" t="s">
        <v>17</v>
      </c>
      <c r="Y23" s="306" t="s">
        <v>66</v>
      </c>
      <c r="Z23" s="307"/>
      <c r="AA23" s="15"/>
      <c r="AB23" s="31" t="s">
        <v>56</v>
      </c>
      <c r="AC23" s="15"/>
      <c r="AD23" s="46" t="s">
        <v>57</v>
      </c>
      <c r="AE23" s="15"/>
      <c r="AF23" s="31" t="s">
        <v>58</v>
      </c>
      <c r="AG23" s="32" t="s">
        <v>59</v>
      </c>
      <c r="AH23" s="47"/>
      <c r="AI23" s="71">
        <f>IF(I19="","",IF(Y23="昭和　　平成","･",IF(ISERROR(AM20+365*15&gt;AM23),"",IF(AM20+365*15&gt;AM23,"※",""))))</f>
      </c>
      <c r="AJ23" s="97"/>
      <c r="AK23" s="97"/>
      <c r="AL23" s="97"/>
      <c r="AM23" s="100" t="e">
        <f>VALUE(Y23&amp;AA23&amp;AB23&amp;AC23&amp;AD23&amp;AE23&amp;AF23)</f>
        <v>#VALUE!</v>
      </c>
      <c r="AN23" s="96"/>
      <c r="AO23" s="97"/>
      <c r="AP23" s="97"/>
      <c r="AQ23" s="97"/>
      <c r="AR23" s="97"/>
      <c r="AS23" s="97"/>
      <c r="AT23" s="97"/>
      <c r="AU23" s="97"/>
      <c r="AV23" s="97"/>
      <c r="AW23" s="97"/>
      <c r="AX23" s="97"/>
      <c r="AY23" s="97"/>
      <c r="AZ23" s="97"/>
      <c r="BA23" s="97"/>
      <c r="BB23" s="97"/>
      <c r="BC23" s="97"/>
      <c r="BD23" s="97"/>
    </row>
    <row r="24" spans="1:56" s="12" customFormat="1" ht="13.5" customHeight="1">
      <c r="A24" s="48"/>
      <c r="B24" s="49"/>
      <c r="C24" s="331" t="s">
        <v>94</v>
      </c>
      <c r="D24" s="331"/>
      <c r="E24" s="331"/>
      <c r="F24" s="331"/>
      <c r="G24" s="331"/>
      <c r="H24" s="50"/>
      <c r="I24" s="337" t="s">
        <v>158</v>
      </c>
      <c r="J24" s="338"/>
      <c r="K24" s="338"/>
      <c r="L24" s="338"/>
      <c r="M24" s="338"/>
      <c r="N24" s="338"/>
      <c r="O24" s="338"/>
      <c r="P24" s="339" t="s">
        <v>113</v>
      </c>
      <c r="Q24" s="339"/>
      <c r="R24" s="339"/>
      <c r="S24" s="339"/>
      <c r="T24" s="340" t="s">
        <v>114</v>
      </c>
      <c r="U24" s="340"/>
      <c r="V24" s="340"/>
      <c r="W24" s="340"/>
      <c r="X24" s="341"/>
      <c r="Y24" s="306" t="s">
        <v>170</v>
      </c>
      <c r="Z24" s="307"/>
      <c r="AA24" s="284"/>
      <c r="AB24" s="287" t="s">
        <v>56</v>
      </c>
      <c r="AC24" s="284"/>
      <c r="AD24" s="267" t="s">
        <v>57</v>
      </c>
      <c r="AE24" s="284"/>
      <c r="AF24" s="287" t="s">
        <v>58</v>
      </c>
      <c r="AG24" s="267" t="s">
        <v>61</v>
      </c>
      <c r="AH24" s="288"/>
      <c r="AI24" s="283">
        <f>IF(I19="","",IF(Y24="昭和　　平成","･",IF(ISERROR(AND(AM25-AM20&gt;=5100,AM24-AM25&gt;=89)),"",IF(AND(AM25-AM20&gt;=5100,AM24-AM25&gt;=89),"","※"))))</f>
      </c>
      <c r="AJ24" s="101"/>
      <c r="AK24" s="101"/>
      <c r="AL24" s="101"/>
      <c r="AM24" s="102" t="str">
        <f>'参加申請'!H32</f>
        <v>令和　　　年　　　月　　　日</v>
      </c>
      <c r="AN24" s="96"/>
      <c r="AO24" s="101"/>
      <c r="AP24" s="101"/>
      <c r="AQ24" s="101"/>
      <c r="AR24" s="101"/>
      <c r="AS24" s="101"/>
      <c r="AT24" s="101"/>
      <c r="AU24" s="101"/>
      <c r="AV24" s="101"/>
      <c r="AW24" s="101"/>
      <c r="AX24" s="101"/>
      <c r="AY24" s="101"/>
      <c r="AZ24" s="101"/>
      <c r="BA24" s="101"/>
      <c r="BB24" s="101"/>
      <c r="BC24" s="101"/>
      <c r="BD24" s="101"/>
    </row>
    <row r="25" spans="1:56" ht="19.5" customHeight="1">
      <c r="A25" s="8"/>
      <c r="B25" s="51"/>
      <c r="C25" s="332"/>
      <c r="D25" s="332"/>
      <c r="E25" s="332"/>
      <c r="F25" s="332"/>
      <c r="G25" s="332"/>
      <c r="H25" s="52"/>
      <c r="I25" s="53"/>
      <c r="J25" s="351"/>
      <c r="K25" s="352"/>
      <c r="L25" s="352"/>
      <c r="M25" s="352"/>
      <c r="N25" s="76" t="s">
        <v>98</v>
      </c>
      <c r="O25" s="281" t="s">
        <v>66</v>
      </c>
      <c r="P25" s="282"/>
      <c r="Q25" s="15"/>
      <c r="R25" s="74" t="s">
        <v>62</v>
      </c>
      <c r="S25" s="75"/>
      <c r="U25" s="342"/>
      <c r="V25" s="343"/>
      <c r="W25" s="76" t="s">
        <v>56</v>
      </c>
      <c r="X25" s="55"/>
      <c r="Y25" s="308"/>
      <c r="Z25" s="285"/>
      <c r="AA25" s="285"/>
      <c r="AB25" s="268"/>
      <c r="AC25" s="285"/>
      <c r="AD25" s="268"/>
      <c r="AE25" s="285"/>
      <c r="AF25" s="268"/>
      <c r="AG25" s="268"/>
      <c r="AH25" s="288"/>
      <c r="AI25" s="283"/>
      <c r="AJ25" s="97"/>
      <c r="AK25" s="97"/>
      <c r="AL25" s="97"/>
      <c r="AM25" s="100" t="e">
        <f>VALUE(Y24&amp;AA24&amp;AB24&amp;AC24&amp;AD24&amp;AE24&amp;AF24)</f>
        <v>#VALUE!</v>
      </c>
      <c r="AN25" s="96"/>
      <c r="AO25" s="97"/>
      <c r="AP25" s="97"/>
      <c r="AQ25" s="97"/>
      <c r="AR25" s="97"/>
      <c r="AS25" s="97"/>
      <c r="AT25" s="97"/>
      <c r="AU25" s="97"/>
      <c r="AV25" s="97"/>
      <c r="AW25" s="97"/>
      <c r="AX25" s="97"/>
      <c r="AY25" s="97"/>
      <c r="AZ25" s="97"/>
      <c r="BA25" s="97"/>
      <c r="BB25" s="97"/>
      <c r="BC25" s="97"/>
      <c r="BD25" s="97"/>
    </row>
    <row r="26" spans="1:56" s="11" customFormat="1" ht="4.5" customHeight="1">
      <c r="A26" s="19"/>
      <c r="B26" s="56"/>
      <c r="C26" s="333"/>
      <c r="D26" s="333"/>
      <c r="E26" s="333"/>
      <c r="F26" s="333"/>
      <c r="G26" s="333"/>
      <c r="H26" s="57"/>
      <c r="I26" s="58"/>
      <c r="J26" s="59"/>
      <c r="K26" s="59"/>
      <c r="L26" s="59"/>
      <c r="M26" s="59"/>
      <c r="N26" s="59"/>
      <c r="O26" s="59"/>
      <c r="P26" s="59"/>
      <c r="Q26" s="59"/>
      <c r="R26" s="59"/>
      <c r="S26" s="59"/>
      <c r="T26" s="59"/>
      <c r="U26" s="59"/>
      <c r="V26" s="59"/>
      <c r="W26" s="59"/>
      <c r="X26" s="59"/>
      <c r="Y26" s="309"/>
      <c r="Z26" s="286"/>
      <c r="AA26" s="286"/>
      <c r="AB26" s="269"/>
      <c r="AC26" s="286"/>
      <c r="AD26" s="269"/>
      <c r="AE26" s="286"/>
      <c r="AF26" s="269"/>
      <c r="AG26" s="269"/>
      <c r="AH26" s="289"/>
      <c r="AI26" s="283"/>
      <c r="AJ26" s="95"/>
      <c r="AK26" s="95"/>
      <c r="AL26" s="95"/>
      <c r="AM26" s="95"/>
      <c r="AN26" s="96"/>
      <c r="AO26" s="95"/>
      <c r="AP26" s="95"/>
      <c r="AQ26" s="95"/>
      <c r="AR26" s="95"/>
      <c r="AS26" s="95"/>
      <c r="AT26" s="95"/>
      <c r="AU26" s="95"/>
      <c r="AV26" s="95"/>
      <c r="AW26" s="95"/>
      <c r="AX26" s="95"/>
      <c r="AY26" s="95"/>
      <c r="AZ26" s="95"/>
      <c r="BA26" s="95"/>
      <c r="BB26" s="95"/>
      <c r="BC26" s="95"/>
      <c r="BD26" s="95"/>
    </row>
    <row r="27" spans="35:56" s="11" customFormat="1" ht="4.5" customHeight="1">
      <c r="AI27" s="73"/>
      <c r="AJ27" s="95"/>
      <c r="AK27" s="95"/>
      <c r="AL27" s="95"/>
      <c r="AM27" s="95"/>
      <c r="AN27" s="96"/>
      <c r="AO27" s="95"/>
      <c r="AP27" s="95"/>
      <c r="AQ27" s="95"/>
      <c r="AR27" s="95"/>
      <c r="AS27" s="95"/>
      <c r="AT27" s="95"/>
      <c r="AU27" s="95"/>
      <c r="AV27" s="95"/>
      <c r="AW27" s="95"/>
      <c r="AX27" s="95"/>
      <c r="AY27" s="95"/>
      <c r="AZ27" s="95"/>
      <c r="BA27" s="95"/>
      <c r="BB27" s="95"/>
      <c r="BC27" s="95"/>
      <c r="BD27" s="95"/>
    </row>
    <row r="28" spans="1:56" ht="27" customHeight="1">
      <c r="A28" s="14" t="s">
        <v>83</v>
      </c>
      <c r="B28" s="278" t="s">
        <v>90</v>
      </c>
      <c r="C28" s="279"/>
      <c r="D28" s="279"/>
      <c r="E28" s="279"/>
      <c r="F28" s="279"/>
      <c r="G28" s="279"/>
      <c r="H28" s="279"/>
      <c r="I28" s="279"/>
      <c r="J28" s="279"/>
      <c r="K28" s="279"/>
      <c r="L28" s="279"/>
      <c r="M28" s="279"/>
      <c r="N28" s="279"/>
      <c r="O28" s="279"/>
      <c r="P28" s="279"/>
      <c r="Q28" s="280"/>
      <c r="R28" s="273" t="s">
        <v>88</v>
      </c>
      <c r="S28" s="274"/>
      <c r="T28" s="275"/>
      <c r="U28" s="276" t="s">
        <v>89</v>
      </c>
      <c r="V28" s="277"/>
      <c r="W28" s="277"/>
      <c r="X28" s="277"/>
      <c r="Y28" s="277"/>
      <c r="Z28" s="277"/>
      <c r="AA28" s="277"/>
      <c r="AB28" s="65"/>
      <c r="AC28" s="270" t="s">
        <v>87</v>
      </c>
      <c r="AD28" s="271"/>
      <c r="AE28" s="271"/>
      <c r="AF28" s="271"/>
      <c r="AG28" s="271"/>
      <c r="AH28" s="272"/>
      <c r="AI28" s="73">
        <f>IF(I19="","",IF(R28&lt;&gt;"無","※",""))</f>
      </c>
      <c r="AJ28" s="97"/>
      <c r="AK28" s="97"/>
      <c r="AL28" s="97"/>
      <c r="AM28" s="97"/>
      <c r="AN28" s="96"/>
      <c r="AO28" s="97"/>
      <c r="AP28" s="97"/>
      <c r="AQ28" s="97"/>
      <c r="AR28" s="97"/>
      <c r="AS28" s="97"/>
      <c r="AT28" s="97"/>
      <c r="AU28" s="97"/>
      <c r="AV28" s="97"/>
      <c r="AW28" s="97"/>
      <c r="AX28" s="97"/>
      <c r="AY28" s="97"/>
      <c r="AZ28" s="96"/>
      <c r="BA28" s="97"/>
      <c r="BB28" s="97"/>
      <c r="BC28" s="97"/>
      <c r="BD28" s="97"/>
    </row>
    <row r="29" spans="2:56" s="10" customFormat="1" ht="12" customHeight="1">
      <c r="B29" s="208" t="s">
        <v>91</v>
      </c>
      <c r="C29" s="209"/>
      <c r="D29" s="210"/>
      <c r="E29" s="264">
        <f>IF($R$28="無","----------","")</f>
      </c>
      <c r="F29" s="265"/>
      <c r="G29" s="265"/>
      <c r="H29" s="265"/>
      <c r="I29" s="265"/>
      <c r="J29" s="265"/>
      <c r="K29" s="265"/>
      <c r="L29" s="265"/>
      <c r="M29" s="265"/>
      <c r="N29" s="265"/>
      <c r="O29" s="265"/>
      <c r="P29" s="265"/>
      <c r="Q29" s="266"/>
      <c r="R29" s="260" t="s">
        <v>77</v>
      </c>
      <c r="S29" s="261"/>
      <c r="T29" s="223" t="s">
        <v>171</v>
      </c>
      <c r="U29" s="224"/>
      <c r="V29" s="18"/>
      <c r="W29" s="62" t="s">
        <v>56</v>
      </c>
      <c r="X29" s="18"/>
      <c r="Y29" s="60" t="s">
        <v>57</v>
      </c>
      <c r="Z29" s="18"/>
      <c r="AA29" s="206" t="s">
        <v>75</v>
      </c>
      <c r="AB29" s="207"/>
      <c r="AC29" s="60" t="s">
        <v>80</v>
      </c>
      <c r="AD29" s="60"/>
      <c r="AE29" s="60"/>
      <c r="AF29" s="60"/>
      <c r="AG29" s="60"/>
      <c r="AH29" s="66"/>
      <c r="AI29" s="73"/>
      <c r="AJ29" s="99"/>
      <c r="AK29" s="99"/>
      <c r="AL29" s="99"/>
      <c r="AM29" s="96" t="s">
        <v>30</v>
      </c>
      <c r="AN29" s="96"/>
      <c r="AO29" s="99"/>
      <c r="AP29" s="99"/>
      <c r="AQ29" s="99"/>
      <c r="AR29" s="99"/>
      <c r="AS29" s="99"/>
      <c r="AT29" s="99"/>
      <c r="AU29" s="99"/>
      <c r="AV29" s="99"/>
      <c r="AW29" s="99"/>
      <c r="AX29" s="99"/>
      <c r="AY29" s="99"/>
      <c r="AZ29" s="99"/>
      <c r="BA29" s="99"/>
      <c r="BB29" s="99"/>
      <c r="BC29" s="99"/>
      <c r="BD29" s="99"/>
    </row>
    <row r="30" spans="2:56" s="10" customFormat="1" ht="12" customHeight="1">
      <c r="B30" s="218" t="s">
        <v>12</v>
      </c>
      <c r="C30" s="219"/>
      <c r="D30" s="220"/>
      <c r="E30" s="257"/>
      <c r="F30" s="258"/>
      <c r="G30" s="258"/>
      <c r="H30" s="258"/>
      <c r="I30" s="258"/>
      <c r="J30" s="258"/>
      <c r="K30" s="258"/>
      <c r="L30" s="258"/>
      <c r="M30" s="258"/>
      <c r="N30" s="258"/>
      <c r="O30" s="258"/>
      <c r="P30" s="258"/>
      <c r="Q30" s="259"/>
      <c r="R30" s="262"/>
      <c r="S30" s="263"/>
      <c r="T30" s="221" t="s">
        <v>171</v>
      </c>
      <c r="U30" s="222"/>
      <c r="V30" s="16"/>
      <c r="W30" s="63" t="s">
        <v>56</v>
      </c>
      <c r="X30" s="16"/>
      <c r="Y30" s="61" t="s">
        <v>57</v>
      </c>
      <c r="Z30" s="16"/>
      <c r="AA30" s="249" t="s">
        <v>76</v>
      </c>
      <c r="AB30" s="250"/>
      <c r="AC30" s="215"/>
      <c r="AD30" s="216"/>
      <c r="AE30" s="216"/>
      <c r="AF30" s="216"/>
      <c r="AG30" s="216"/>
      <c r="AH30" s="217"/>
      <c r="AI30" s="73"/>
      <c r="AJ30" s="99"/>
      <c r="AK30" s="99"/>
      <c r="AL30" s="99"/>
      <c r="AM30" s="96" t="s">
        <v>31</v>
      </c>
      <c r="AN30" s="96"/>
      <c r="AO30" s="99"/>
      <c r="AP30" s="99"/>
      <c r="AQ30" s="99"/>
      <c r="AR30" s="99"/>
      <c r="AS30" s="99"/>
      <c r="AT30" s="99"/>
      <c r="AU30" s="99"/>
      <c r="AV30" s="99"/>
      <c r="AW30" s="99"/>
      <c r="AX30" s="99"/>
      <c r="AY30" s="99"/>
      <c r="AZ30" s="99"/>
      <c r="BA30" s="99"/>
      <c r="BB30" s="99"/>
      <c r="BC30" s="99"/>
      <c r="BD30" s="99"/>
    </row>
    <row r="31" spans="2:56" s="10" customFormat="1" ht="12" customHeight="1">
      <c r="B31" s="225" t="s">
        <v>74</v>
      </c>
      <c r="C31" s="226"/>
      <c r="D31" s="227"/>
      <c r="E31" s="231">
        <f>IF($R$28="無","----------","")</f>
      </c>
      <c r="F31" s="232"/>
      <c r="G31" s="232"/>
      <c r="H31" s="232"/>
      <c r="I31" s="232"/>
      <c r="J31" s="232"/>
      <c r="K31" s="232"/>
      <c r="L31" s="232"/>
      <c r="M31" s="232"/>
      <c r="N31" s="232"/>
      <c r="O31" s="232"/>
      <c r="P31" s="232"/>
      <c r="Q31" s="233"/>
      <c r="R31" s="303" t="s">
        <v>78</v>
      </c>
      <c r="S31" s="263"/>
      <c r="T31" s="240" t="s">
        <v>79</v>
      </c>
      <c r="U31" s="241"/>
      <c r="V31" s="241"/>
      <c r="W31" s="241"/>
      <c r="X31" s="241"/>
      <c r="Y31" s="241"/>
      <c r="Z31" s="241"/>
      <c r="AA31" s="241"/>
      <c r="AB31" s="242"/>
      <c r="AC31" s="211"/>
      <c r="AD31" s="211"/>
      <c r="AE31" s="211"/>
      <c r="AF31" s="211"/>
      <c r="AG31" s="211"/>
      <c r="AH31" s="212"/>
      <c r="AI31" s="73"/>
      <c r="AJ31" s="99"/>
      <c r="AK31" s="99"/>
      <c r="AL31" s="99"/>
      <c r="AM31" s="96" t="s">
        <v>33</v>
      </c>
      <c r="AN31" s="96"/>
      <c r="AO31" s="99"/>
      <c r="AP31" s="99"/>
      <c r="AQ31" s="99"/>
      <c r="AR31" s="99"/>
      <c r="AS31" s="99"/>
      <c r="AT31" s="99"/>
      <c r="AU31" s="99"/>
      <c r="AV31" s="99"/>
      <c r="AW31" s="99"/>
      <c r="AX31" s="99"/>
      <c r="AY31" s="99"/>
      <c r="AZ31" s="99"/>
      <c r="BA31" s="99"/>
      <c r="BB31" s="99"/>
      <c r="BC31" s="99"/>
      <c r="BD31" s="99"/>
    </row>
    <row r="32" spans="2:56" s="10" customFormat="1" ht="12" customHeight="1">
      <c r="B32" s="228"/>
      <c r="C32" s="229"/>
      <c r="D32" s="230"/>
      <c r="E32" s="234"/>
      <c r="F32" s="235"/>
      <c r="G32" s="235"/>
      <c r="H32" s="235"/>
      <c r="I32" s="235"/>
      <c r="J32" s="235"/>
      <c r="K32" s="235"/>
      <c r="L32" s="235"/>
      <c r="M32" s="235"/>
      <c r="N32" s="235"/>
      <c r="O32" s="235"/>
      <c r="P32" s="235"/>
      <c r="Q32" s="236"/>
      <c r="R32" s="304"/>
      <c r="S32" s="305"/>
      <c r="T32" s="243"/>
      <c r="U32" s="244"/>
      <c r="V32" s="244"/>
      <c r="W32" s="244"/>
      <c r="X32" s="244"/>
      <c r="Y32" s="244"/>
      <c r="Z32" s="244"/>
      <c r="AA32" s="244"/>
      <c r="AB32" s="245"/>
      <c r="AC32" s="213" t="s">
        <v>82</v>
      </c>
      <c r="AD32" s="213"/>
      <c r="AE32" s="213"/>
      <c r="AF32" s="213"/>
      <c r="AG32" s="213"/>
      <c r="AH32" s="214"/>
      <c r="AI32" s="73"/>
      <c r="AJ32" s="99"/>
      <c r="AK32" s="99"/>
      <c r="AL32" s="99"/>
      <c r="AM32" s="96" t="s">
        <v>34</v>
      </c>
      <c r="AN32" s="96"/>
      <c r="AO32" s="99"/>
      <c r="AP32" s="99"/>
      <c r="AQ32" s="99"/>
      <c r="AR32" s="99"/>
      <c r="AS32" s="99"/>
      <c r="AT32" s="99"/>
      <c r="AU32" s="99"/>
      <c r="AV32" s="99"/>
      <c r="AW32" s="99"/>
      <c r="AX32" s="99"/>
      <c r="AY32" s="99"/>
      <c r="AZ32" s="99"/>
      <c r="BA32" s="99"/>
      <c r="BB32" s="99"/>
      <c r="BC32" s="99"/>
      <c r="BD32" s="99"/>
    </row>
    <row r="33" spans="2:56" s="10" customFormat="1" ht="12" customHeight="1">
      <c r="B33" s="208" t="s">
        <v>92</v>
      </c>
      <c r="C33" s="209"/>
      <c r="D33" s="210"/>
      <c r="E33" s="264">
        <f>IF($R$28="無","----------","")</f>
      </c>
      <c r="F33" s="265"/>
      <c r="G33" s="265"/>
      <c r="H33" s="265"/>
      <c r="I33" s="265"/>
      <c r="J33" s="265"/>
      <c r="K33" s="265"/>
      <c r="L33" s="265"/>
      <c r="M33" s="265"/>
      <c r="N33" s="265"/>
      <c r="O33" s="265"/>
      <c r="P33" s="265"/>
      <c r="Q33" s="266"/>
      <c r="R33" s="260" t="s">
        <v>77</v>
      </c>
      <c r="S33" s="261"/>
      <c r="T33" s="223" t="s">
        <v>172</v>
      </c>
      <c r="U33" s="224"/>
      <c r="V33" s="18"/>
      <c r="W33" s="62" t="s">
        <v>56</v>
      </c>
      <c r="X33" s="18"/>
      <c r="Y33" s="60" t="s">
        <v>57</v>
      </c>
      <c r="Z33" s="18"/>
      <c r="AA33" s="206" t="s">
        <v>75</v>
      </c>
      <c r="AB33" s="207"/>
      <c r="AC33" s="60" t="s">
        <v>80</v>
      </c>
      <c r="AD33" s="60"/>
      <c r="AE33" s="60"/>
      <c r="AF33" s="60"/>
      <c r="AG33" s="60"/>
      <c r="AH33" s="66"/>
      <c r="AI33" s="73"/>
      <c r="AJ33" s="99"/>
      <c r="AK33" s="99"/>
      <c r="AL33" s="99"/>
      <c r="AM33" s="96" t="s">
        <v>35</v>
      </c>
      <c r="AN33" s="96"/>
      <c r="AO33" s="99"/>
      <c r="AP33" s="99"/>
      <c r="AQ33" s="99"/>
      <c r="AR33" s="99"/>
      <c r="AS33" s="99"/>
      <c r="AT33" s="99"/>
      <c r="AU33" s="99"/>
      <c r="AV33" s="99"/>
      <c r="AW33" s="99"/>
      <c r="AX33" s="99"/>
      <c r="AY33" s="99"/>
      <c r="AZ33" s="99"/>
      <c r="BA33" s="99"/>
      <c r="BB33" s="99"/>
      <c r="BC33" s="99"/>
      <c r="BD33" s="99"/>
    </row>
    <row r="34" spans="2:56" s="10" customFormat="1" ht="12" customHeight="1">
      <c r="B34" s="218" t="s">
        <v>12</v>
      </c>
      <c r="C34" s="219"/>
      <c r="D34" s="220"/>
      <c r="E34" s="257"/>
      <c r="F34" s="258"/>
      <c r="G34" s="258"/>
      <c r="H34" s="258"/>
      <c r="I34" s="258"/>
      <c r="J34" s="258"/>
      <c r="K34" s="258"/>
      <c r="L34" s="258"/>
      <c r="M34" s="258"/>
      <c r="N34" s="258"/>
      <c r="O34" s="258"/>
      <c r="P34" s="258"/>
      <c r="Q34" s="259"/>
      <c r="R34" s="262"/>
      <c r="S34" s="263"/>
      <c r="T34" s="221" t="s">
        <v>171</v>
      </c>
      <c r="U34" s="222"/>
      <c r="V34" s="16"/>
      <c r="W34" s="63" t="s">
        <v>56</v>
      </c>
      <c r="X34" s="16"/>
      <c r="Y34" s="61" t="s">
        <v>57</v>
      </c>
      <c r="Z34" s="16"/>
      <c r="AA34" s="249" t="s">
        <v>76</v>
      </c>
      <c r="AB34" s="250"/>
      <c r="AC34" s="215"/>
      <c r="AD34" s="216"/>
      <c r="AE34" s="216"/>
      <c r="AF34" s="216"/>
      <c r="AG34" s="216"/>
      <c r="AH34" s="217"/>
      <c r="AI34" s="73"/>
      <c r="AJ34" s="99"/>
      <c r="AK34" s="99"/>
      <c r="AL34" s="99"/>
      <c r="AM34" s="96" t="s">
        <v>47</v>
      </c>
      <c r="AN34" s="96"/>
      <c r="AO34" s="99"/>
      <c r="AP34" s="99"/>
      <c r="AQ34" s="99"/>
      <c r="AR34" s="99"/>
      <c r="AS34" s="99"/>
      <c r="AT34" s="99"/>
      <c r="AU34" s="99"/>
      <c r="AV34" s="99"/>
      <c r="AW34" s="99"/>
      <c r="AX34" s="99"/>
      <c r="AY34" s="99"/>
      <c r="AZ34" s="99"/>
      <c r="BA34" s="99"/>
      <c r="BB34" s="99"/>
      <c r="BC34" s="99"/>
      <c r="BD34" s="99"/>
    </row>
    <row r="35" spans="2:56" s="10" customFormat="1" ht="12" customHeight="1">
      <c r="B35" s="225" t="s">
        <v>74</v>
      </c>
      <c r="C35" s="226"/>
      <c r="D35" s="227"/>
      <c r="E35" s="231">
        <f>IF($R$28="無","----------","")</f>
      </c>
      <c r="F35" s="232"/>
      <c r="G35" s="232"/>
      <c r="H35" s="232"/>
      <c r="I35" s="232"/>
      <c r="J35" s="232"/>
      <c r="K35" s="232"/>
      <c r="L35" s="232"/>
      <c r="M35" s="232"/>
      <c r="N35" s="232"/>
      <c r="O35" s="232"/>
      <c r="P35" s="232"/>
      <c r="Q35" s="233"/>
      <c r="R35" s="237" t="s">
        <v>78</v>
      </c>
      <c r="S35" s="238"/>
      <c r="T35" s="240" t="s">
        <v>79</v>
      </c>
      <c r="U35" s="241"/>
      <c r="V35" s="241"/>
      <c r="W35" s="241"/>
      <c r="X35" s="241"/>
      <c r="Y35" s="241"/>
      <c r="Z35" s="241"/>
      <c r="AA35" s="241"/>
      <c r="AB35" s="242"/>
      <c r="AC35" s="211" t="s">
        <v>81</v>
      </c>
      <c r="AD35" s="211"/>
      <c r="AE35" s="211"/>
      <c r="AF35" s="211"/>
      <c r="AG35" s="211"/>
      <c r="AH35" s="212"/>
      <c r="AI35" s="73"/>
      <c r="AJ35" s="99"/>
      <c r="AK35" s="99"/>
      <c r="AL35" s="99"/>
      <c r="AM35" s="96" t="s">
        <v>53</v>
      </c>
      <c r="AN35" s="96"/>
      <c r="AO35" s="99"/>
      <c r="AP35" s="99"/>
      <c r="AQ35" s="99"/>
      <c r="AR35" s="99"/>
      <c r="AS35" s="99"/>
      <c r="AT35" s="99"/>
      <c r="AU35" s="99"/>
      <c r="AV35" s="99"/>
      <c r="AW35" s="99"/>
      <c r="AX35" s="99"/>
      <c r="AY35" s="99"/>
      <c r="AZ35" s="99"/>
      <c r="BA35" s="99"/>
      <c r="BB35" s="99"/>
      <c r="BC35" s="99"/>
      <c r="BD35" s="99"/>
    </row>
    <row r="36" spans="2:56" s="10" customFormat="1" ht="12" customHeight="1">
      <c r="B36" s="228"/>
      <c r="C36" s="229"/>
      <c r="D36" s="230"/>
      <c r="E36" s="234"/>
      <c r="F36" s="235"/>
      <c r="G36" s="235"/>
      <c r="H36" s="235"/>
      <c r="I36" s="235"/>
      <c r="J36" s="235"/>
      <c r="K36" s="235"/>
      <c r="L36" s="235"/>
      <c r="M36" s="235"/>
      <c r="N36" s="235"/>
      <c r="O36" s="235"/>
      <c r="P36" s="235"/>
      <c r="Q36" s="236"/>
      <c r="R36" s="239"/>
      <c r="S36" s="230"/>
      <c r="T36" s="243"/>
      <c r="U36" s="244"/>
      <c r="V36" s="244"/>
      <c r="W36" s="244"/>
      <c r="X36" s="244"/>
      <c r="Y36" s="244"/>
      <c r="Z36" s="244"/>
      <c r="AA36" s="244"/>
      <c r="AB36" s="245"/>
      <c r="AC36" s="213" t="s">
        <v>82</v>
      </c>
      <c r="AD36" s="213"/>
      <c r="AE36" s="213"/>
      <c r="AF36" s="213"/>
      <c r="AG36" s="213"/>
      <c r="AH36" s="214"/>
      <c r="AI36" s="73"/>
      <c r="AJ36" s="99"/>
      <c r="AK36" s="99"/>
      <c r="AL36" s="99"/>
      <c r="AM36" s="96" t="s">
        <v>54</v>
      </c>
      <c r="AN36" s="96"/>
      <c r="AO36" s="99"/>
      <c r="AP36" s="99"/>
      <c r="AQ36" s="99"/>
      <c r="AR36" s="99"/>
      <c r="AS36" s="99"/>
      <c r="AT36" s="99"/>
      <c r="AU36" s="99"/>
      <c r="AV36" s="99"/>
      <c r="AW36" s="99"/>
      <c r="AX36" s="99"/>
      <c r="AY36" s="99"/>
      <c r="AZ36" s="99"/>
      <c r="BA36" s="99"/>
      <c r="BB36" s="99"/>
      <c r="BC36" s="99"/>
      <c r="BD36" s="99"/>
    </row>
    <row r="37" spans="2:56" s="10" customFormat="1" ht="12" customHeight="1">
      <c r="B37" s="208" t="s">
        <v>85</v>
      </c>
      <c r="C37" s="209"/>
      <c r="D37" s="210"/>
      <c r="E37" s="264">
        <f>IF($R$28="無","----------","")</f>
      </c>
      <c r="F37" s="265"/>
      <c r="G37" s="265"/>
      <c r="H37" s="265"/>
      <c r="I37" s="265"/>
      <c r="J37" s="265"/>
      <c r="K37" s="265"/>
      <c r="L37" s="265"/>
      <c r="M37" s="265"/>
      <c r="N37" s="265"/>
      <c r="O37" s="265"/>
      <c r="P37" s="265"/>
      <c r="Q37" s="266"/>
      <c r="R37" s="260" t="s">
        <v>77</v>
      </c>
      <c r="S37" s="261"/>
      <c r="T37" s="223" t="s">
        <v>171</v>
      </c>
      <c r="U37" s="224"/>
      <c r="V37" s="18"/>
      <c r="W37" s="62" t="s">
        <v>56</v>
      </c>
      <c r="X37" s="18"/>
      <c r="Y37" s="60" t="s">
        <v>57</v>
      </c>
      <c r="Z37" s="18"/>
      <c r="AA37" s="206" t="s">
        <v>75</v>
      </c>
      <c r="AB37" s="207"/>
      <c r="AC37" s="60" t="s">
        <v>80</v>
      </c>
      <c r="AD37" s="60"/>
      <c r="AE37" s="60"/>
      <c r="AF37" s="60"/>
      <c r="AG37" s="60"/>
      <c r="AH37" s="66"/>
      <c r="AI37" s="73"/>
      <c r="AJ37" s="99"/>
      <c r="AK37" s="99"/>
      <c r="AL37" s="99"/>
      <c r="AM37" s="96" t="s">
        <v>55</v>
      </c>
      <c r="AN37" s="96"/>
      <c r="AO37" s="99"/>
      <c r="AP37" s="99"/>
      <c r="AQ37" s="99"/>
      <c r="AR37" s="99"/>
      <c r="AS37" s="99"/>
      <c r="AT37" s="99"/>
      <c r="AU37" s="99"/>
      <c r="AV37" s="99"/>
      <c r="AW37" s="99"/>
      <c r="AX37" s="99"/>
      <c r="AY37" s="99"/>
      <c r="AZ37" s="99"/>
      <c r="BA37" s="99"/>
      <c r="BB37" s="99"/>
      <c r="BC37" s="99"/>
      <c r="BD37" s="99"/>
    </row>
    <row r="38" spans="2:56" s="10" customFormat="1" ht="12" customHeight="1">
      <c r="B38" s="218" t="s">
        <v>12</v>
      </c>
      <c r="C38" s="219"/>
      <c r="D38" s="220"/>
      <c r="E38" s="257"/>
      <c r="F38" s="258"/>
      <c r="G38" s="258"/>
      <c r="H38" s="258"/>
      <c r="I38" s="258"/>
      <c r="J38" s="258"/>
      <c r="K38" s="258"/>
      <c r="L38" s="258"/>
      <c r="M38" s="258"/>
      <c r="N38" s="258"/>
      <c r="O38" s="258"/>
      <c r="P38" s="258"/>
      <c r="Q38" s="259"/>
      <c r="R38" s="262"/>
      <c r="S38" s="263"/>
      <c r="T38" s="221" t="s">
        <v>171</v>
      </c>
      <c r="U38" s="222"/>
      <c r="V38" s="16"/>
      <c r="W38" s="63" t="s">
        <v>56</v>
      </c>
      <c r="X38" s="16"/>
      <c r="Y38" s="61" t="s">
        <v>57</v>
      </c>
      <c r="Z38" s="16"/>
      <c r="AA38" s="249" t="s">
        <v>76</v>
      </c>
      <c r="AB38" s="250"/>
      <c r="AC38" s="215"/>
      <c r="AD38" s="216"/>
      <c r="AE38" s="216"/>
      <c r="AF38" s="216"/>
      <c r="AG38" s="216"/>
      <c r="AH38" s="217"/>
      <c r="AI38" s="73"/>
      <c r="AJ38" s="99"/>
      <c r="AK38" s="99"/>
      <c r="AL38" s="99"/>
      <c r="AM38" s="96" t="s">
        <v>48</v>
      </c>
      <c r="AN38" s="96"/>
      <c r="AO38" s="99"/>
      <c r="AP38" s="99"/>
      <c r="AQ38" s="99"/>
      <c r="AR38" s="99"/>
      <c r="AS38" s="99"/>
      <c r="AT38" s="99"/>
      <c r="AU38" s="99"/>
      <c r="AV38" s="99"/>
      <c r="AW38" s="99"/>
      <c r="AX38" s="99"/>
      <c r="AY38" s="99"/>
      <c r="AZ38" s="99"/>
      <c r="BA38" s="99"/>
      <c r="BB38" s="99"/>
      <c r="BC38" s="99"/>
      <c r="BD38" s="99"/>
    </row>
    <row r="39" spans="2:56" s="10" customFormat="1" ht="12" customHeight="1">
      <c r="B39" s="225" t="s">
        <v>74</v>
      </c>
      <c r="C39" s="226"/>
      <c r="D39" s="227"/>
      <c r="E39" s="231">
        <f>IF($R$28="無","----------","")</f>
      </c>
      <c r="F39" s="232"/>
      <c r="G39" s="232"/>
      <c r="H39" s="232"/>
      <c r="I39" s="232"/>
      <c r="J39" s="232"/>
      <c r="K39" s="232"/>
      <c r="L39" s="232"/>
      <c r="M39" s="232"/>
      <c r="N39" s="232"/>
      <c r="O39" s="232"/>
      <c r="P39" s="232"/>
      <c r="Q39" s="233"/>
      <c r="R39" s="237" t="s">
        <v>78</v>
      </c>
      <c r="S39" s="238"/>
      <c r="T39" s="240" t="s">
        <v>79</v>
      </c>
      <c r="U39" s="241"/>
      <c r="V39" s="241"/>
      <c r="W39" s="241"/>
      <c r="X39" s="241"/>
      <c r="Y39" s="241"/>
      <c r="Z39" s="241"/>
      <c r="AA39" s="241"/>
      <c r="AB39" s="242"/>
      <c r="AC39" s="211" t="s">
        <v>81</v>
      </c>
      <c r="AD39" s="211"/>
      <c r="AE39" s="211"/>
      <c r="AF39" s="211"/>
      <c r="AG39" s="211"/>
      <c r="AH39" s="212"/>
      <c r="AI39" s="73"/>
      <c r="AJ39" s="99"/>
      <c r="AK39" s="99"/>
      <c r="AL39" s="99"/>
      <c r="AM39" s="96" t="s">
        <v>49</v>
      </c>
      <c r="AN39" s="96"/>
      <c r="AO39" s="99"/>
      <c r="AP39" s="99"/>
      <c r="AQ39" s="99"/>
      <c r="AR39" s="99"/>
      <c r="AS39" s="99"/>
      <c r="AT39" s="99"/>
      <c r="AU39" s="99"/>
      <c r="AV39" s="99"/>
      <c r="AW39" s="99"/>
      <c r="AX39" s="99"/>
      <c r="AY39" s="99"/>
      <c r="AZ39" s="99"/>
      <c r="BA39" s="99"/>
      <c r="BB39" s="99"/>
      <c r="BC39" s="99"/>
      <c r="BD39" s="99"/>
    </row>
    <row r="40" spans="2:56" s="10" customFormat="1" ht="12" customHeight="1">
      <c r="B40" s="228"/>
      <c r="C40" s="229"/>
      <c r="D40" s="230"/>
      <c r="E40" s="234"/>
      <c r="F40" s="235"/>
      <c r="G40" s="235"/>
      <c r="H40" s="235"/>
      <c r="I40" s="235"/>
      <c r="J40" s="235"/>
      <c r="K40" s="235"/>
      <c r="L40" s="235"/>
      <c r="M40" s="235"/>
      <c r="N40" s="235"/>
      <c r="O40" s="235"/>
      <c r="P40" s="235"/>
      <c r="Q40" s="236"/>
      <c r="R40" s="239"/>
      <c r="S40" s="230"/>
      <c r="T40" s="243"/>
      <c r="U40" s="244"/>
      <c r="V40" s="244"/>
      <c r="W40" s="244"/>
      <c r="X40" s="244"/>
      <c r="Y40" s="244"/>
      <c r="Z40" s="244"/>
      <c r="AA40" s="244"/>
      <c r="AB40" s="245"/>
      <c r="AC40" s="213" t="s">
        <v>82</v>
      </c>
      <c r="AD40" s="213"/>
      <c r="AE40" s="213"/>
      <c r="AF40" s="213"/>
      <c r="AG40" s="213"/>
      <c r="AH40" s="214"/>
      <c r="AI40" s="73"/>
      <c r="AJ40" s="99"/>
      <c r="AK40" s="99"/>
      <c r="AL40" s="99"/>
      <c r="AM40" s="96" t="s">
        <v>50</v>
      </c>
      <c r="AN40" s="96"/>
      <c r="AO40" s="99"/>
      <c r="AP40" s="99"/>
      <c r="AQ40" s="99"/>
      <c r="AR40" s="99"/>
      <c r="AS40" s="99"/>
      <c r="AT40" s="99"/>
      <c r="AU40" s="99"/>
      <c r="AV40" s="99"/>
      <c r="AW40" s="99"/>
      <c r="AX40" s="99"/>
      <c r="AY40" s="99"/>
      <c r="AZ40" s="99"/>
      <c r="BA40" s="99"/>
      <c r="BB40" s="99"/>
      <c r="BC40" s="99"/>
      <c r="BD40" s="99"/>
    </row>
    <row r="41" spans="2:56" s="10" customFormat="1" ht="12" customHeight="1">
      <c r="B41" s="208" t="s">
        <v>86</v>
      </c>
      <c r="C41" s="209"/>
      <c r="D41" s="210"/>
      <c r="E41" s="264">
        <f>IF($R$28="無","----------","")</f>
      </c>
      <c r="F41" s="265"/>
      <c r="G41" s="265"/>
      <c r="H41" s="265"/>
      <c r="I41" s="265"/>
      <c r="J41" s="265"/>
      <c r="K41" s="265"/>
      <c r="L41" s="265"/>
      <c r="M41" s="265"/>
      <c r="N41" s="265"/>
      <c r="O41" s="265"/>
      <c r="P41" s="265"/>
      <c r="Q41" s="266"/>
      <c r="R41" s="260" t="s">
        <v>77</v>
      </c>
      <c r="S41" s="261"/>
      <c r="T41" s="223" t="s">
        <v>171</v>
      </c>
      <c r="U41" s="224"/>
      <c r="V41" s="18"/>
      <c r="W41" s="62" t="s">
        <v>56</v>
      </c>
      <c r="X41" s="18"/>
      <c r="Y41" s="60" t="s">
        <v>57</v>
      </c>
      <c r="Z41" s="18"/>
      <c r="AA41" s="206" t="s">
        <v>75</v>
      </c>
      <c r="AB41" s="207"/>
      <c r="AC41" s="60" t="s">
        <v>80</v>
      </c>
      <c r="AD41" s="60"/>
      <c r="AE41" s="60"/>
      <c r="AF41" s="60"/>
      <c r="AG41" s="60"/>
      <c r="AH41" s="66"/>
      <c r="AI41" s="73"/>
      <c r="AJ41" s="99"/>
      <c r="AK41" s="99"/>
      <c r="AL41" s="99"/>
      <c r="AM41" s="96" t="s">
        <v>51</v>
      </c>
      <c r="AN41" s="96"/>
      <c r="AO41" s="99"/>
      <c r="AP41" s="99"/>
      <c r="AQ41" s="99"/>
      <c r="AR41" s="99"/>
      <c r="AS41" s="99"/>
      <c r="AT41" s="99"/>
      <c r="AU41" s="99"/>
      <c r="AV41" s="99"/>
      <c r="AW41" s="99"/>
      <c r="AX41" s="99"/>
      <c r="AY41" s="99"/>
      <c r="AZ41" s="99"/>
      <c r="BA41" s="99"/>
      <c r="BB41" s="99"/>
      <c r="BC41" s="99"/>
      <c r="BD41" s="99"/>
    </row>
    <row r="42" spans="2:56" s="10" customFormat="1" ht="12" customHeight="1">
      <c r="B42" s="218" t="s">
        <v>12</v>
      </c>
      <c r="C42" s="219"/>
      <c r="D42" s="220"/>
      <c r="E42" s="257"/>
      <c r="F42" s="258"/>
      <c r="G42" s="258"/>
      <c r="H42" s="258"/>
      <c r="I42" s="258"/>
      <c r="J42" s="258"/>
      <c r="K42" s="258"/>
      <c r="L42" s="258"/>
      <c r="M42" s="258"/>
      <c r="N42" s="258"/>
      <c r="O42" s="258"/>
      <c r="P42" s="258"/>
      <c r="Q42" s="259"/>
      <c r="R42" s="262"/>
      <c r="S42" s="263"/>
      <c r="T42" s="221" t="s">
        <v>171</v>
      </c>
      <c r="U42" s="222"/>
      <c r="V42" s="16"/>
      <c r="W42" s="63" t="s">
        <v>56</v>
      </c>
      <c r="X42" s="16"/>
      <c r="Y42" s="61" t="s">
        <v>57</v>
      </c>
      <c r="Z42" s="16"/>
      <c r="AA42" s="249" t="s">
        <v>76</v>
      </c>
      <c r="AB42" s="250"/>
      <c r="AC42" s="215"/>
      <c r="AD42" s="216"/>
      <c r="AE42" s="216"/>
      <c r="AF42" s="216"/>
      <c r="AG42" s="216"/>
      <c r="AH42" s="217"/>
      <c r="AI42" s="73"/>
      <c r="AJ42" s="99"/>
      <c r="AK42" s="99"/>
      <c r="AL42" s="99"/>
      <c r="AM42" s="96" t="s">
        <v>52</v>
      </c>
      <c r="AN42" s="96"/>
      <c r="AO42" s="99"/>
      <c r="AP42" s="99"/>
      <c r="AQ42" s="99"/>
      <c r="AR42" s="99"/>
      <c r="AS42" s="99"/>
      <c r="AT42" s="99"/>
      <c r="AU42" s="99"/>
      <c r="AV42" s="99"/>
      <c r="AW42" s="99"/>
      <c r="AX42" s="99"/>
      <c r="AY42" s="99"/>
      <c r="AZ42" s="99"/>
      <c r="BA42" s="99"/>
      <c r="BB42" s="99"/>
      <c r="BC42" s="99"/>
      <c r="BD42" s="99"/>
    </row>
    <row r="43" spans="2:56" s="10" customFormat="1" ht="12" customHeight="1">
      <c r="B43" s="225" t="s">
        <v>74</v>
      </c>
      <c r="C43" s="226"/>
      <c r="D43" s="227"/>
      <c r="E43" s="231">
        <f>IF($R$28="無","----------","")</f>
      </c>
      <c r="F43" s="232"/>
      <c r="G43" s="232"/>
      <c r="H43" s="232"/>
      <c r="I43" s="232"/>
      <c r="J43" s="232"/>
      <c r="K43" s="232"/>
      <c r="L43" s="232"/>
      <c r="M43" s="232"/>
      <c r="N43" s="232"/>
      <c r="O43" s="232"/>
      <c r="P43" s="232"/>
      <c r="Q43" s="233"/>
      <c r="R43" s="237" t="s">
        <v>78</v>
      </c>
      <c r="S43" s="238"/>
      <c r="T43" s="240" t="s">
        <v>79</v>
      </c>
      <c r="U43" s="241"/>
      <c r="V43" s="241"/>
      <c r="W43" s="241"/>
      <c r="X43" s="241"/>
      <c r="Y43" s="241"/>
      <c r="Z43" s="241"/>
      <c r="AA43" s="241"/>
      <c r="AB43" s="242"/>
      <c r="AC43" s="211" t="s">
        <v>81</v>
      </c>
      <c r="AD43" s="211"/>
      <c r="AE43" s="211"/>
      <c r="AF43" s="211"/>
      <c r="AG43" s="211"/>
      <c r="AH43" s="212"/>
      <c r="AI43" s="73"/>
      <c r="AJ43" s="99"/>
      <c r="AK43" s="99"/>
      <c r="AL43" s="99"/>
      <c r="AM43" s="96" t="s">
        <v>96</v>
      </c>
      <c r="AN43" s="96"/>
      <c r="AO43" s="99"/>
      <c r="AP43" s="99"/>
      <c r="AQ43" s="99"/>
      <c r="AR43" s="99"/>
      <c r="AS43" s="99"/>
      <c r="AT43" s="99"/>
      <c r="AU43" s="99"/>
      <c r="AV43" s="99"/>
      <c r="AW43" s="99"/>
      <c r="AX43" s="99"/>
      <c r="AY43" s="99"/>
      <c r="AZ43" s="99"/>
      <c r="BA43" s="99"/>
      <c r="BB43" s="99"/>
      <c r="BC43" s="99"/>
      <c r="BD43" s="99"/>
    </row>
    <row r="44" spans="2:56" s="10" customFormat="1" ht="12" customHeight="1">
      <c r="B44" s="228"/>
      <c r="C44" s="229"/>
      <c r="D44" s="230"/>
      <c r="E44" s="234"/>
      <c r="F44" s="235"/>
      <c r="G44" s="235"/>
      <c r="H44" s="235"/>
      <c r="I44" s="235"/>
      <c r="J44" s="235"/>
      <c r="K44" s="235"/>
      <c r="L44" s="235"/>
      <c r="M44" s="235"/>
      <c r="N44" s="235"/>
      <c r="O44" s="235"/>
      <c r="P44" s="235"/>
      <c r="Q44" s="236"/>
      <c r="R44" s="239"/>
      <c r="S44" s="230"/>
      <c r="T44" s="243"/>
      <c r="U44" s="244"/>
      <c r="V44" s="244"/>
      <c r="W44" s="244"/>
      <c r="X44" s="244"/>
      <c r="Y44" s="244"/>
      <c r="Z44" s="244"/>
      <c r="AA44" s="244"/>
      <c r="AB44" s="245"/>
      <c r="AC44" s="213" t="s">
        <v>82</v>
      </c>
      <c r="AD44" s="213"/>
      <c r="AE44" s="213"/>
      <c r="AF44" s="213"/>
      <c r="AG44" s="213"/>
      <c r="AH44" s="214"/>
      <c r="AI44" s="73"/>
      <c r="AJ44" s="99"/>
      <c r="AK44" s="99"/>
      <c r="AL44" s="99"/>
      <c r="AM44" s="99"/>
      <c r="AN44" s="99"/>
      <c r="AO44" s="99"/>
      <c r="AP44" s="99"/>
      <c r="AQ44" s="99"/>
      <c r="AR44" s="99"/>
      <c r="AS44" s="99"/>
      <c r="AT44" s="99"/>
      <c r="AU44" s="99"/>
      <c r="AV44" s="99"/>
      <c r="AW44" s="99"/>
      <c r="AX44" s="99"/>
      <c r="AY44" s="99"/>
      <c r="AZ44" s="99"/>
      <c r="BA44" s="99"/>
      <c r="BB44" s="99"/>
      <c r="BC44" s="99"/>
      <c r="BD44" s="99"/>
    </row>
    <row r="45" spans="2:56" s="10" customFormat="1" ht="12" customHeight="1">
      <c r="B45" s="208" t="s">
        <v>93</v>
      </c>
      <c r="C45" s="209"/>
      <c r="D45" s="210"/>
      <c r="E45" s="264">
        <f>IF($R$28="無","----------","")</f>
      </c>
      <c r="F45" s="265"/>
      <c r="G45" s="265"/>
      <c r="H45" s="265"/>
      <c r="I45" s="265"/>
      <c r="J45" s="265"/>
      <c r="K45" s="265"/>
      <c r="L45" s="265"/>
      <c r="M45" s="265"/>
      <c r="N45" s="265"/>
      <c r="O45" s="265"/>
      <c r="P45" s="265"/>
      <c r="Q45" s="266"/>
      <c r="R45" s="260" t="s">
        <v>77</v>
      </c>
      <c r="S45" s="261"/>
      <c r="T45" s="223" t="s">
        <v>171</v>
      </c>
      <c r="U45" s="224"/>
      <c r="V45" s="18"/>
      <c r="W45" s="62" t="s">
        <v>56</v>
      </c>
      <c r="X45" s="18"/>
      <c r="Y45" s="60" t="s">
        <v>57</v>
      </c>
      <c r="Z45" s="18"/>
      <c r="AA45" s="206" t="s">
        <v>75</v>
      </c>
      <c r="AB45" s="207"/>
      <c r="AC45" s="60" t="s">
        <v>80</v>
      </c>
      <c r="AD45" s="60"/>
      <c r="AE45" s="60"/>
      <c r="AF45" s="60"/>
      <c r="AG45" s="60"/>
      <c r="AH45" s="66"/>
      <c r="AI45" s="73"/>
      <c r="AJ45" s="99"/>
      <c r="AK45" s="99"/>
      <c r="AL45" s="99"/>
      <c r="AM45" s="96" t="s">
        <v>111</v>
      </c>
      <c r="AN45" s="96" t="s">
        <v>36</v>
      </c>
      <c r="AO45" s="96" t="s">
        <v>37</v>
      </c>
      <c r="AP45" s="96" t="s">
        <v>116</v>
      </c>
      <c r="AQ45" s="96" t="s">
        <v>38</v>
      </c>
      <c r="AR45" s="96" t="s">
        <v>39</v>
      </c>
      <c r="AS45" s="96" t="s">
        <v>40</v>
      </c>
      <c r="AT45" s="96" t="s">
        <v>41</v>
      </c>
      <c r="AU45" s="96" t="s">
        <v>42</v>
      </c>
      <c r="AV45" s="96" t="s">
        <v>43</v>
      </c>
      <c r="AW45" s="96" t="s">
        <v>44</v>
      </c>
      <c r="AX45" s="96" t="s">
        <v>45</v>
      </c>
      <c r="AY45" s="96" t="s">
        <v>46</v>
      </c>
      <c r="AZ45" s="96"/>
      <c r="BA45" s="96"/>
      <c r="BB45" s="99"/>
      <c r="BC45" s="99"/>
      <c r="BD45" s="99"/>
    </row>
    <row r="46" spans="2:56" s="10" customFormat="1" ht="12" customHeight="1">
      <c r="B46" s="218" t="s">
        <v>12</v>
      </c>
      <c r="C46" s="219"/>
      <c r="D46" s="220"/>
      <c r="E46" s="257"/>
      <c r="F46" s="258"/>
      <c r="G46" s="258"/>
      <c r="H46" s="258"/>
      <c r="I46" s="258"/>
      <c r="J46" s="258"/>
      <c r="K46" s="258"/>
      <c r="L46" s="258"/>
      <c r="M46" s="258"/>
      <c r="N46" s="258"/>
      <c r="O46" s="258"/>
      <c r="P46" s="258"/>
      <c r="Q46" s="259"/>
      <c r="R46" s="262"/>
      <c r="S46" s="263"/>
      <c r="T46" s="221" t="s">
        <v>171</v>
      </c>
      <c r="U46" s="222"/>
      <c r="V46" s="16"/>
      <c r="W46" s="63" t="s">
        <v>56</v>
      </c>
      <c r="X46" s="16"/>
      <c r="Y46" s="61" t="s">
        <v>57</v>
      </c>
      <c r="Z46" s="16"/>
      <c r="AA46" s="249" t="s">
        <v>76</v>
      </c>
      <c r="AB46" s="250"/>
      <c r="AC46" s="215"/>
      <c r="AD46" s="216"/>
      <c r="AE46" s="216"/>
      <c r="AF46" s="216"/>
      <c r="AG46" s="216"/>
      <c r="AH46" s="217"/>
      <c r="AI46" s="73"/>
      <c r="AJ46" s="99"/>
      <c r="AK46" s="99"/>
      <c r="AL46" s="99"/>
      <c r="AM46" s="96">
        <f>I22</f>
        <v>0</v>
      </c>
      <c r="AN46" s="96">
        <f>IF(LOOKUP($AM46,ｺｰﾄﾞ!$A:$A,ｺｰﾄﾞ!$A:$A)=$AM46,LOOKUP($AM46,ｺｰﾄﾞ!$A:$A,ｺｰﾄﾞ!B:B),0)</f>
        <v>0</v>
      </c>
      <c r="AO46" s="96">
        <f>IF(LOOKUP($AM46,ｺｰﾄﾞ!$A:$A,ｺｰﾄﾞ!$A:$A)=$AM46,LOOKUP($AM46,ｺｰﾄﾞ!$A:$A,ｺｰﾄﾞ!C:C),0)</f>
        <v>0</v>
      </c>
      <c r="AP46" s="96">
        <f>IF(LOOKUP($AM46,ｺｰﾄﾞ!$A:$A,ｺｰﾄﾞ!$A:$A)=$AM46,LOOKUP($AM46,ｺｰﾄﾞ!$A:$A,ｺｰﾄﾞ!D:D),0)</f>
        <v>0</v>
      </c>
      <c r="AQ46" s="96">
        <f>IF(LOOKUP($AM46,ｺｰﾄﾞ!$A:$A,ｺｰﾄﾞ!$A:$A)=$AM46,LOOKUP($AM46,ｺｰﾄﾞ!$A:$A,ｺｰﾄﾞ!E:E),0)</f>
        <v>0</v>
      </c>
      <c r="AR46" s="96">
        <f>IF(LOOKUP($AM46,ｺｰﾄﾞ!$A:$A,ｺｰﾄﾞ!$A:$A)=$AM46,LOOKUP($AM46,ｺｰﾄﾞ!$A:$A,ｺｰﾄﾞ!F:F),0)</f>
        <v>0</v>
      </c>
      <c r="AS46" s="96">
        <f>IF(LOOKUP($AM46,ｺｰﾄﾞ!$A:$A,ｺｰﾄﾞ!$A:$A)=$AM46,LOOKUP($AM46,ｺｰﾄﾞ!$A:$A,ｺｰﾄﾞ!G:G),0)</f>
        <v>0</v>
      </c>
      <c r="AT46" s="96">
        <f>IF(LOOKUP($AM46,ｺｰﾄﾞ!$A:$A,ｺｰﾄﾞ!$A:$A)=$AM46,LOOKUP($AM46,ｺｰﾄﾞ!$A:$A,ｺｰﾄﾞ!H:H),0)</f>
        <v>0</v>
      </c>
      <c r="AU46" s="96">
        <f>IF(LOOKUP($AM46,ｺｰﾄﾞ!$A:$A,ｺｰﾄﾞ!$A:$A)=$AM46,LOOKUP($AM46,ｺｰﾄﾞ!$A:$A,ｺｰﾄﾞ!I:I),0)</f>
        <v>0</v>
      </c>
      <c r="AV46" s="96">
        <f>IF(LOOKUP($AM46,ｺｰﾄﾞ!$A:$A,ｺｰﾄﾞ!$A:$A)=$AM46,LOOKUP($AM46,ｺｰﾄﾞ!$A:$A,ｺｰﾄﾞ!J:J),0)</f>
        <v>0</v>
      </c>
      <c r="AW46" s="96">
        <f>IF(LOOKUP($AM46,ｺｰﾄﾞ!$A:$A,ｺｰﾄﾞ!$A:$A)=$AM46,LOOKUP($AM46,ｺｰﾄﾞ!$A:$A,ｺｰﾄﾞ!K:K),0)</f>
        <v>0</v>
      </c>
      <c r="AX46" s="96">
        <f>IF(LOOKUP($AM46,ｺｰﾄﾞ!$A:$A,ｺｰﾄﾞ!$A:$A)=$AM46,LOOKUP($AM46,ｺｰﾄﾞ!$A:$A,ｺｰﾄﾞ!L:L),0)</f>
        <v>0</v>
      </c>
      <c r="AY46" s="96">
        <f>IF(LOOKUP($AM46,ｺｰﾄﾞ!$A:$A,ｺｰﾄﾞ!$A:$A)=$AM46,LOOKUP($AM46,ｺｰﾄﾞ!$A:$A,ｺｰﾄﾞ!M:M),0)</f>
        <v>0</v>
      </c>
      <c r="AZ46" s="96" t="str">
        <f>IF(LOOKUP($AM46,ｺｰﾄﾞ!$A:$A,ｺｰﾄﾞ!$A:$A)=$AM46,LOOKUP($AM46,ｺｰﾄﾞ!$A:$A,ｺｰﾄﾞ!N:N),"")</f>
        <v> </v>
      </c>
      <c r="BA46" s="96"/>
      <c r="BB46" s="99"/>
      <c r="BC46" s="99"/>
      <c r="BD46" s="99"/>
    </row>
    <row r="47" spans="2:56" s="10" customFormat="1" ht="12" customHeight="1">
      <c r="B47" s="225" t="s">
        <v>74</v>
      </c>
      <c r="C47" s="226"/>
      <c r="D47" s="227"/>
      <c r="E47" s="231">
        <f>IF($R$28="無","----------","")</f>
      </c>
      <c r="F47" s="232"/>
      <c r="G47" s="232"/>
      <c r="H47" s="232"/>
      <c r="I47" s="232"/>
      <c r="J47" s="232"/>
      <c r="K47" s="232"/>
      <c r="L47" s="232"/>
      <c r="M47" s="232"/>
      <c r="N47" s="232"/>
      <c r="O47" s="232"/>
      <c r="P47" s="232"/>
      <c r="Q47" s="233"/>
      <c r="R47" s="237" t="s">
        <v>78</v>
      </c>
      <c r="S47" s="238"/>
      <c r="T47" s="240" t="s">
        <v>79</v>
      </c>
      <c r="U47" s="241"/>
      <c r="V47" s="241"/>
      <c r="W47" s="241"/>
      <c r="X47" s="241"/>
      <c r="Y47" s="241"/>
      <c r="Z47" s="241"/>
      <c r="AA47" s="241"/>
      <c r="AB47" s="242"/>
      <c r="AC47" s="211" t="s">
        <v>81</v>
      </c>
      <c r="AD47" s="211"/>
      <c r="AE47" s="211"/>
      <c r="AF47" s="211"/>
      <c r="AG47" s="211"/>
      <c r="AH47" s="212"/>
      <c r="AI47" s="73"/>
      <c r="AJ47" s="99"/>
      <c r="AK47" s="99"/>
      <c r="AL47" s="99"/>
      <c r="AM47" s="96">
        <f>I23</f>
        <v>0</v>
      </c>
      <c r="AN47" s="96">
        <f>IF(LOOKUP($AM47,ｺｰﾄﾞ!$A:$A,ｺｰﾄﾞ!$A:$A)=$AM47,LOOKUP($AM47,ｺｰﾄﾞ!$A:$A,ｺｰﾄﾞ!B:B),0)</f>
        <v>0</v>
      </c>
      <c r="AO47" s="96">
        <f>IF(LOOKUP($AM47,ｺｰﾄﾞ!$A:$A,ｺｰﾄﾞ!$A:$A)=$AM47,LOOKUP($AM47,ｺｰﾄﾞ!$A:$A,ｺｰﾄﾞ!C:C),0)</f>
        <v>0</v>
      </c>
      <c r="AP47" s="96">
        <f>IF(LOOKUP($AM47,ｺｰﾄﾞ!$A:$A,ｺｰﾄﾞ!$A:$A)=$AM47,LOOKUP($AM47,ｺｰﾄﾞ!$A:$A,ｺｰﾄﾞ!D:D),0)</f>
        <v>0</v>
      </c>
      <c r="AQ47" s="96">
        <f>IF(LOOKUP($AM47,ｺｰﾄﾞ!$A:$A,ｺｰﾄﾞ!$A:$A)=$AM47,LOOKUP($AM47,ｺｰﾄﾞ!$A:$A,ｺｰﾄﾞ!E:E),0)</f>
        <v>0</v>
      </c>
      <c r="AR47" s="96">
        <f>IF(LOOKUP($AM47,ｺｰﾄﾞ!$A:$A,ｺｰﾄﾞ!$A:$A)=$AM47,LOOKUP($AM47,ｺｰﾄﾞ!$A:$A,ｺｰﾄﾞ!F:F),0)</f>
        <v>0</v>
      </c>
      <c r="AS47" s="96">
        <f>IF(LOOKUP($AM47,ｺｰﾄﾞ!$A:$A,ｺｰﾄﾞ!$A:$A)=$AM47,LOOKUP($AM47,ｺｰﾄﾞ!$A:$A,ｺｰﾄﾞ!G:G),0)</f>
        <v>0</v>
      </c>
      <c r="AT47" s="96">
        <f>IF(LOOKUP($AM47,ｺｰﾄﾞ!$A:$A,ｺｰﾄﾞ!$A:$A)=$AM47,LOOKUP($AM47,ｺｰﾄﾞ!$A:$A,ｺｰﾄﾞ!H:H),0)</f>
        <v>0</v>
      </c>
      <c r="AU47" s="96">
        <f>IF(LOOKUP($AM47,ｺｰﾄﾞ!$A:$A,ｺｰﾄﾞ!$A:$A)=$AM47,LOOKUP($AM47,ｺｰﾄﾞ!$A:$A,ｺｰﾄﾞ!I:I),0)</f>
        <v>0</v>
      </c>
      <c r="AV47" s="96">
        <f>IF(LOOKUP($AM47,ｺｰﾄﾞ!$A:$A,ｺｰﾄﾞ!$A:$A)=$AM47,LOOKUP($AM47,ｺｰﾄﾞ!$A:$A,ｺｰﾄﾞ!J:J),0)</f>
        <v>0</v>
      </c>
      <c r="AW47" s="96">
        <f>IF(LOOKUP($AM47,ｺｰﾄﾞ!$A:$A,ｺｰﾄﾞ!$A:$A)=$AM47,LOOKUP($AM47,ｺｰﾄﾞ!$A:$A,ｺｰﾄﾞ!K:K),0)</f>
        <v>0</v>
      </c>
      <c r="AX47" s="96">
        <f>IF(LOOKUP($AM47,ｺｰﾄﾞ!$A:$A,ｺｰﾄﾞ!$A:$A)=$AM47,LOOKUP($AM47,ｺｰﾄﾞ!$A:$A,ｺｰﾄﾞ!L:L),0)</f>
        <v>0</v>
      </c>
      <c r="AY47" s="96">
        <f>IF(LOOKUP($AM47,ｺｰﾄﾞ!$A:$A,ｺｰﾄﾞ!$A:$A)=$AM47,LOOKUP($AM47,ｺｰﾄﾞ!$A:$A,ｺｰﾄﾞ!M:M),0)</f>
        <v>0</v>
      </c>
      <c r="AZ47" s="96" t="str">
        <f>IF(LOOKUP($AM47,ｺｰﾄﾞ!$A:$A,ｺｰﾄﾞ!$A:$A)=$AM47,LOOKUP($AM47,ｺｰﾄﾞ!$A:$A,ｺｰﾄﾞ!N:N),"")</f>
        <v> </v>
      </c>
      <c r="BA47" s="96"/>
      <c r="BB47" s="99"/>
      <c r="BC47" s="99"/>
      <c r="BD47" s="99"/>
    </row>
    <row r="48" spans="2:56" s="10" customFormat="1" ht="12" customHeight="1">
      <c r="B48" s="228"/>
      <c r="C48" s="229"/>
      <c r="D48" s="230"/>
      <c r="E48" s="234"/>
      <c r="F48" s="235"/>
      <c r="G48" s="235"/>
      <c r="H48" s="235"/>
      <c r="I48" s="235"/>
      <c r="J48" s="235"/>
      <c r="K48" s="235"/>
      <c r="L48" s="235"/>
      <c r="M48" s="235"/>
      <c r="N48" s="235"/>
      <c r="O48" s="235"/>
      <c r="P48" s="235"/>
      <c r="Q48" s="236"/>
      <c r="R48" s="239"/>
      <c r="S48" s="230"/>
      <c r="T48" s="243"/>
      <c r="U48" s="244"/>
      <c r="V48" s="244"/>
      <c r="W48" s="244"/>
      <c r="X48" s="244"/>
      <c r="Y48" s="244"/>
      <c r="Z48" s="244"/>
      <c r="AA48" s="244"/>
      <c r="AB48" s="245"/>
      <c r="AC48" s="213" t="s">
        <v>82</v>
      </c>
      <c r="AD48" s="213"/>
      <c r="AE48" s="213"/>
      <c r="AF48" s="213"/>
      <c r="AG48" s="213"/>
      <c r="AH48" s="214"/>
      <c r="AI48" s="73"/>
      <c r="AJ48" s="99"/>
      <c r="AK48" s="99"/>
      <c r="AL48" s="99"/>
      <c r="AM48" s="96">
        <f>IF(AND(AM46=0,AM47=0),"",AN48&amp;AO48&amp;AP48&amp;AQ48&amp;AR48&amp;AS48&amp;AT48&amp;AU48&amp;AV48&amp;AW48&amp;AX48&amp;AY48&amp;" "&amp;AZ48)</f>
      </c>
      <c r="AN48" s="96">
        <f>IF(AN46+AN47&gt;0,AN45,"")</f>
      </c>
      <c r="AO48" s="96">
        <f aca="true" t="shared" si="0" ref="AO48:AY48">IF(AO46+AO47&gt;0,AO45,"")</f>
      </c>
      <c r="AP48" s="96">
        <f t="shared" si="0"/>
      </c>
      <c r="AQ48" s="96">
        <f t="shared" si="0"/>
      </c>
      <c r="AR48" s="96">
        <f t="shared" si="0"/>
      </c>
      <c r="AS48" s="96">
        <f t="shared" si="0"/>
      </c>
      <c r="AT48" s="96">
        <f t="shared" si="0"/>
      </c>
      <c r="AU48" s="96">
        <f t="shared" si="0"/>
      </c>
      <c r="AV48" s="96">
        <f t="shared" si="0"/>
      </c>
      <c r="AW48" s="96">
        <f t="shared" si="0"/>
      </c>
      <c r="AX48" s="96">
        <f t="shared" si="0"/>
      </c>
      <c r="AY48" s="96">
        <f t="shared" si="0"/>
      </c>
      <c r="AZ48" s="96" t="str">
        <f>IF(AZ46=AZ47,AZ46,AZ46&amp;AZ47)</f>
        <v> </v>
      </c>
      <c r="BA48" s="96"/>
      <c r="BB48" s="99"/>
      <c r="BC48" s="99"/>
      <c r="BD48" s="99"/>
    </row>
    <row r="49" spans="2:56" s="10" customFormat="1" ht="12" customHeight="1">
      <c r="B49" s="251" t="s">
        <v>95</v>
      </c>
      <c r="C49" s="252"/>
      <c r="D49" s="253"/>
      <c r="E49" s="254">
        <f>IF($R$28="無","----------","")</f>
      </c>
      <c r="F49" s="255"/>
      <c r="G49" s="255"/>
      <c r="H49" s="255"/>
      <c r="I49" s="255"/>
      <c r="J49" s="255"/>
      <c r="K49" s="255"/>
      <c r="L49" s="255"/>
      <c r="M49" s="255"/>
      <c r="N49" s="255"/>
      <c r="O49" s="255"/>
      <c r="P49" s="255"/>
      <c r="Q49" s="256"/>
      <c r="R49" s="260" t="s">
        <v>77</v>
      </c>
      <c r="S49" s="261"/>
      <c r="T49" s="223" t="s">
        <v>171</v>
      </c>
      <c r="U49" s="224"/>
      <c r="V49" s="17"/>
      <c r="W49" s="64" t="s">
        <v>56</v>
      </c>
      <c r="X49" s="17"/>
      <c r="Y49" s="54" t="s">
        <v>57</v>
      </c>
      <c r="Z49" s="17"/>
      <c r="AA49" s="247" t="s">
        <v>75</v>
      </c>
      <c r="AB49" s="248"/>
      <c r="AC49" s="54" t="s">
        <v>80</v>
      </c>
      <c r="AD49" s="54"/>
      <c r="AE49" s="54"/>
      <c r="AF49" s="54"/>
      <c r="AG49" s="54"/>
      <c r="AH49" s="67"/>
      <c r="AI49" s="73"/>
      <c r="AJ49" s="99"/>
      <c r="AK49" s="99"/>
      <c r="AL49" s="99"/>
      <c r="AM49" s="96"/>
      <c r="AN49" s="96"/>
      <c r="AO49" s="96"/>
      <c r="AP49" s="96"/>
      <c r="AQ49" s="96"/>
      <c r="AR49" s="96"/>
      <c r="AS49" s="96"/>
      <c r="AT49" s="96"/>
      <c r="AU49" s="96"/>
      <c r="AV49" s="96"/>
      <c r="AW49" s="96"/>
      <c r="AX49" s="96"/>
      <c r="AY49" s="96"/>
      <c r="AZ49" s="96"/>
      <c r="BA49" s="96"/>
      <c r="BB49" s="99"/>
      <c r="BC49" s="99"/>
      <c r="BD49" s="99"/>
    </row>
    <row r="50" spans="2:56" s="10" customFormat="1" ht="12" customHeight="1">
      <c r="B50" s="218" t="s">
        <v>12</v>
      </c>
      <c r="C50" s="219"/>
      <c r="D50" s="220"/>
      <c r="E50" s="257"/>
      <c r="F50" s="258"/>
      <c r="G50" s="258"/>
      <c r="H50" s="258"/>
      <c r="I50" s="258"/>
      <c r="J50" s="258"/>
      <c r="K50" s="258"/>
      <c r="L50" s="258"/>
      <c r="M50" s="258"/>
      <c r="N50" s="258"/>
      <c r="O50" s="258"/>
      <c r="P50" s="258"/>
      <c r="Q50" s="259"/>
      <c r="R50" s="262"/>
      <c r="S50" s="263"/>
      <c r="T50" s="221" t="s">
        <v>171</v>
      </c>
      <c r="U50" s="222"/>
      <c r="V50" s="16"/>
      <c r="W50" s="63" t="s">
        <v>56</v>
      </c>
      <c r="X50" s="16"/>
      <c r="Y50" s="61" t="s">
        <v>57</v>
      </c>
      <c r="Z50" s="16"/>
      <c r="AA50" s="249" t="s">
        <v>76</v>
      </c>
      <c r="AB50" s="250"/>
      <c r="AC50" s="215"/>
      <c r="AD50" s="216"/>
      <c r="AE50" s="216"/>
      <c r="AF50" s="216"/>
      <c r="AG50" s="216"/>
      <c r="AH50" s="217"/>
      <c r="AI50" s="73"/>
      <c r="AJ50" s="99"/>
      <c r="AK50" s="99"/>
      <c r="AL50" s="99"/>
      <c r="AM50" s="96" t="s">
        <v>112</v>
      </c>
      <c r="AN50" s="96" t="s">
        <v>36</v>
      </c>
      <c r="AO50" s="96" t="s">
        <v>37</v>
      </c>
      <c r="AP50" s="96" t="s">
        <v>116</v>
      </c>
      <c r="AQ50" s="96" t="s">
        <v>38</v>
      </c>
      <c r="AR50" s="96" t="s">
        <v>39</v>
      </c>
      <c r="AS50" s="96" t="s">
        <v>40</v>
      </c>
      <c r="AT50" s="96" t="s">
        <v>41</v>
      </c>
      <c r="AU50" s="96" t="s">
        <v>42</v>
      </c>
      <c r="AV50" s="96" t="s">
        <v>43</v>
      </c>
      <c r="AW50" s="96" t="s">
        <v>44</v>
      </c>
      <c r="AX50" s="96" t="s">
        <v>45</v>
      </c>
      <c r="AY50" s="96" t="s">
        <v>46</v>
      </c>
      <c r="AZ50" s="96"/>
      <c r="BA50" s="96"/>
      <c r="BB50" s="99"/>
      <c r="BC50" s="99"/>
      <c r="BD50" s="99"/>
    </row>
    <row r="51" spans="2:56" s="10" customFormat="1" ht="12" customHeight="1">
      <c r="B51" s="225" t="s">
        <v>74</v>
      </c>
      <c r="C51" s="226"/>
      <c r="D51" s="227"/>
      <c r="E51" s="231">
        <f>IF($R$28="無","----------","")</f>
      </c>
      <c r="F51" s="232"/>
      <c r="G51" s="232"/>
      <c r="H51" s="232"/>
      <c r="I51" s="232"/>
      <c r="J51" s="232"/>
      <c r="K51" s="232"/>
      <c r="L51" s="232"/>
      <c r="M51" s="232"/>
      <c r="N51" s="232"/>
      <c r="O51" s="232"/>
      <c r="P51" s="232"/>
      <c r="Q51" s="233"/>
      <c r="R51" s="237" t="s">
        <v>78</v>
      </c>
      <c r="S51" s="238"/>
      <c r="T51" s="240" t="s">
        <v>79</v>
      </c>
      <c r="U51" s="241"/>
      <c r="V51" s="241"/>
      <c r="W51" s="241"/>
      <c r="X51" s="241"/>
      <c r="Y51" s="241"/>
      <c r="Z51" s="241"/>
      <c r="AA51" s="241"/>
      <c r="AB51" s="242"/>
      <c r="AC51" s="211" t="s">
        <v>81</v>
      </c>
      <c r="AD51" s="211"/>
      <c r="AE51" s="211"/>
      <c r="AF51" s="211"/>
      <c r="AG51" s="211"/>
      <c r="AH51" s="212"/>
      <c r="AI51" s="73"/>
      <c r="AJ51" s="99"/>
      <c r="AK51" s="99"/>
      <c r="AL51" s="99"/>
      <c r="AM51" s="96">
        <f>IF(OR(AND(I24="高校",U25&gt;=5),AND(OR(I24="専門",I24="大学",I24="大学院"),U25&gt;=3)),J25,0)</f>
        <v>0</v>
      </c>
      <c r="AN51" s="96">
        <f>IF(LOOKUP($AM51,ｺｰﾄﾞ!$A:$A,ｺｰﾄﾞ!$A:$A)=$AM51,LOOKUP($AM51,ｺｰﾄﾞ!$A:$A,ｺｰﾄﾞ!B:B),0)</f>
        <v>0</v>
      </c>
      <c r="AO51" s="96">
        <f>IF(LOOKUP($AM51,ｺｰﾄﾞ!$A:$A,ｺｰﾄﾞ!$A:$A)=$AM51,LOOKUP($AM51,ｺｰﾄﾞ!$A:$A,ｺｰﾄﾞ!C:C),0)</f>
        <v>0</v>
      </c>
      <c r="AP51" s="96">
        <f>IF(LOOKUP($AM51,ｺｰﾄﾞ!$A:$A,ｺｰﾄﾞ!$A:$A)=$AM51,LOOKUP($AM51,ｺｰﾄﾞ!$A:$A,ｺｰﾄﾞ!D:D),0)</f>
        <v>0</v>
      </c>
      <c r="AQ51" s="96">
        <f>IF(LOOKUP($AM51,ｺｰﾄﾞ!$A:$A,ｺｰﾄﾞ!$A:$A)=$AM51,LOOKUP($AM51,ｺｰﾄﾞ!$A:$A,ｺｰﾄﾞ!E:E),0)</f>
        <v>0</v>
      </c>
      <c r="AR51" s="96">
        <f>IF(LOOKUP($AM51,ｺｰﾄﾞ!$A:$A,ｺｰﾄﾞ!$A:$A)=$AM51,LOOKUP($AM51,ｺｰﾄﾞ!$A:$A,ｺｰﾄﾞ!F:F),0)</f>
        <v>0</v>
      </c>
      <c r="AS51" s="96">
        <f>IF(LOOKUP($AM51,ｺｰﾄﾞ!$A:$A,ｺｰﾄﾞ!$A:$A)=$AM51,LOOKUP($AM51,ｺｰﾄﾞ!$A:$A,ｺｰﾄﾞ!G:G),0)</f>
        <v>0</v>
      </c>
      <c r="AT51" s="96">
        <f>IF(LOOKUP($AM51,ｺｰﾄﾞ!$A:$A,ｺｰﾄﾞ!$A:$A)=$AM51,LOOKUP($AM51,ｺｰﾄﾞ!$A:$A,ｺｰﾄﾞ!H:H),0)</f>
        <v>0</v>
      </c>
      <c r="AU51" s="96">
        <f>IF(LOOKUP($AM51,ｺｰﾄﾞ!$A:$A,ｺｰﾄﾞ!$A:$A)=$AM51,LOOKUP($AM51,ｺｰﾄﾞ!$A:$A,ｺｰﾄﾞ!I:I),0)</f>
        <v>0</v>
      </c>
      <c r="AV51" s="96">
        <f>IF(LOOKUP($AM51,ｺｰﾄﾞ!$A:$A,ｺｰﾄﾞ!$A:$A)=$AM51,LOOKUP($AM51,ｺｰﾄﾞ!$A:$A,ｺｰﾄﾞ!J:J),0)</f>
        <v>0</v>
      </c>
      <c r="AW51" s="96">
        <f>IF(LOOKUP($AM51,ｺｰﾄﾞ!$A:$A,ｺｰﾄﾞ!$A:$A)=$AM51,LOOKUP($AM51,ｺｰﾄﾞ!$A:$A,ｺｰﾄﾞ!K:K),0)</f>
        <v>0</v>
      </c>
      <c r="AX51" s="96">
        <f>IF(LOOKUP($AM51,ｺｰﾄﾞ!$A:$A,ｺｰﾄﾞ!$A:$A)=$AM51,LOOKUP($AM51,ｺｰﾄﾞ!$A:$A,ｺｰﾄﾞ!L:L),0)</f>
        <v>0</v>
      </c>
      <c r="AY51" s="96">
        <f>IF(LOOKUP($AM51,ｺｰﾄﾞ!$A:$A,ｺｰﾄﾞ!$A:$A)=$AM51,LOOKUP($AM51,ｺｰﾄﾞ!$A:$A,ｺｰﾄﾞ!M:M),0)</f>
        <v>0</v>
      </c>
      <c r="AZ51" s="96" t="str">
        <f>IF(LOOKUP($AM51,ｺｰﾄﾞ!$A:$A,ｺｰﾄﾞ!$A:$A)=$AM51,LOOKUP($AM51,ｺｰﾄﾞ!$A:$A,ｺｰﾄﾞ!N:N),"")</f>
        <v> </v>
      </c>
      <c r="BA51" s="96">
        <f>IF(AM51=0,"",IF(I24="高校","5年",IF(OR(I24="専門",I24="大学",I24="大学院"),"3年","")))</f>
      </c>
      <c r="BB51" s="99"/>
      <c r="BC51" s="99"/>
      <c r="BD51" s="99"/>
    </row>
    <row r="52" spans="2:56" s="10" customFormat="1" ht="12" customHeight="1">
      <c r="B52" s="228"/>
      <c r="C52" s="229"/>
      <c r="D52" s="230"/>
      <c r="E52" s="234"/>
      <c r="F52" s="235"/>
      <c r="G52" s="235"/>
      <c r="H52" s="235"/>
      <c r="I52" s="235"/>
      <c r="J52" s="235"/>
      <c r="K52" s="235"/>
      <c r="L52" s="235"/>
      <c r="M52" s="235"/>
      <c r="N52" s="235"/>
      <c r="O52" s="235"/>
      <c r="P52" s="235"/>
      <c r="Q52" s="236"/>
      <c r="R52" s="239"/>
      <c r="S52" s="230"/>
      <c r="T52" s="243"/>
      <c r="U52" s="244"/>
      <c r="V52" s="244"/>
      <c r="W52" s="244"/>
      <c r="X52" s="244"/>
      <c r="Y52" s="244"/>
      <c r="Z52" s="244"/>
      <c r="AA52" s="244"/>
      <c r="AB52" s="245"/>
      <c r="AC52" s="246" t="s">
        <v>82</v>
      </c>
      <c r="AD52" s="213"/>
      <c r="AE52" s="213"/>
      <c r="AF52" s="213"/>
      <c r="AG52" s="213"/>
      <c r="AH52" s="214"/>
      <c r="AI52" s="73"/>
      <c r="AJ52" s="99"/>
      <c r="AK52" s="99"/>
      <c r="AL52" s="99"/>
      <c r="AM52" s="96" t="str">
        <f>IF(AND(AM50=0,AM51=0),"",AN52&amp;AO52&amp;AP52&amp;AQ52&amp;AR52&amp;AS52&amp;AT52&amp;AU52&amp;AV52&amp;AW52&amp;AX52&amp;AY52&amp;" "&amp;AZ52&amp;BA52)</f>
        <v>  </v>
      </c>
      <c r="AN52" s="96">
        <f>IF(AND(AN48="",AN51&gt;0),AN50,"")</f>
      </c>
      <c r="AO52" s="96">
        <f aca="true" t="shared" si="1" ref="AO52:AY52">IF(AND(AO48="",AO51&gt;0),AO50,"")</f>
      </c>
      <c r="AP52" s="96">
        <f t="shared" si="1"/>
      </c>
      <c r="AQ52" s="96">
        <f t="shared" si="1"/>
      </c>
      <c r="AR52" s="96">
        <f t="shared" si="1"/>
      </c>
      <c r="AS52" s="96">
        <f t="shared" si="1"/>
      </c>
      <c r="AT52" s="96">
        <f t="shared" si="1"/>
      </c>
      <c r="AU52" s="96">
        <f t="shared" si="1"/>
      </c>
      <c r="AV52" s="96">
        <f t="shared" si="1"/>
      </c>
      <c r="AW52" s="96">
        <f t="shared" si="1"/>
      </c>
      <c r="AX52" s="96">
        <f t="shared" si="1"/>
      </c>
      <c r="AY52" s="96">
        <f t="shared" si="1"/>
      </c>
      <c r="AZ52" s="96" t="str">
        <f>AZ51</f>
        <v> </v>
      </c>
      <c r="BA52" s="96">
        <f>BA51</f>
      </c>
      <c r="BB52" s="99"/>
      <c r="BC52" s="99"/>
      <c r="BD52" s="99"/>
    </row>
    <row r="53" spans="2:56" s="10" customFormat="1" ht="11.25">
      <c r="B53" s="298" t="s">
        <v>69</v>
      </c>
      <c r="C53" s="298"/>
      <c r="D53" s="298"/>
      <c r="E53" s="298"/>
      <c r="F53" s="298"/>
      <c r="G53" s="159" t="s">
        <v>70</v>
      </c>
      <c r="AI53" s="73"/>
      <c r="AJ53" s="99"/>
      <c r="AK53" s="99"/>
      <c r="AL53" s="99"/>
      <c r="AM53" s="96">
        <f>IF(U25&gt;=10,"実務経験10年","")</f>
      </c>
      <c r="AN53" s="96"/>
      <c r="AO53" s="96"/>
      <c r="AP53" s="96"/>
      <c r="AQ53" s="96"/>
      <c r="AR53" s="96"/>
      <c r="AS53" s="96"/>
      <c r="AT53" s="96"/>
      <c r="AU53" s="96"/>
      <c r="AV53" s="96"/>
      <c r="AW53" s="96"/>
      <c r="AX53" s="96"/>
      <c r="AY53" s="96"/>
      <c r="AZ53" s="96"/>
      <c r="BA53" s="96"/>
      <c r="BB53" s="99"/>
      <c r="BC53" s="99"/>
      <c r="BD53" s="99"/>
    </row>
    <row r="54" spans="2:56" s="10" customFormat="1" ht="11.25">
      <c r="B54" s="298" t="s">
        <v>71</v>
      </c>
      <c r="C54" s="298"/>
      <c r="D54" s="298"/>
      <c r="E54" s="298"/>
      <c r="F54" s="298"/>
      <c r="G54" s="159" t="s">
        <v>119</v>
      </c>
      <c r="AI54" s="73"/>
      <c r="AJ54" s="99"/>
      <c r="AK54" s="99"/>
      <c r="AL54" s="99"/>
      <c r="AM54" s="99"/>
      <c r="AN54" s="99"/>
      <c r="AO54" s="99"/>
      <c r="AP54" s="99"/>
      <c r="AQ54" s="99"/>
      <c r="AR54" s="99"/>
      <c r="AS54" s="99"/>
      <c r="AT54" s="99"/>
      <c r="AU54" s="99"/>
      <c r="AV54" s="99"/>
      <c r="AW54" s="99"/>
      <c r="AX54" s="99"/>
      <c r="AY54" s="99"/>
      <c r="AZ54" s="99"/>
      <c r="BA54" s="99"/>
      <c r="BB54" s="99"/>
      <c r="BC54" s="99"/>
      <c r="BD54" s="99"/>
    </row>
    <row r="55" spans="7:56" s="10" customFormat="1" ht="11.25">
      <c r="G55" s="159" t="s">
        <v>72</v>
      </c>
      <c r="AI55" s="73"/>
      <c r="AJ55" s="99"/>
      <c r="AK55" s="99"/>
      <c r="AL55" s="99"/>
      <c r="AM55" s="99"/>
      <c r="AN55" s="99"/>
      <c r="AO55" s="99"/>
      <c r="AP55" s="99"/>
      <c r="AQ55" s="99"/>
      <c r="AR55" s="99"/>
      <c r="AS55" s="99"/>
      <c r="AT55" s="99"/>
      <c r="AU55" s="99"/>
      <c r="AV55" s="99"/>
      <c r="AW55" s="99"/>
      <c r="AX55" s="99"/>
      <c r="AY55" s="99"/>
      <c r="AZ55" s="99"/>
      <c r="BA55" s="99"/>
      <c r="BB55" s="99"/>
      <c r="BC55" s="99"/>
      <c r="BD55" s="99"/>
    </row>
    <row r="56" spans="7:56" s="10" customFormat="1" ht="11.25">
      <c r="G56" s="159" t="s">
        <v>163</v>
      </c>
      <c r="AI56" s="73"/>
      <c r="AJ56" s="99"/>
      <c r="AK56" s="99"/>
      <c r="AL56" s="99"/>
      <c r="AM56" s="99"/>
      <c r="AN56" s="99"/>
      <c r="AO56" s="99"/>
      <c r="AP56" s="99"/>
      <c r="AQ56" s="99"/>
      <c r="AR56" s="99"/>
      <c r="AS56" s="99"/>
      <c r="AT56" s="99"/>
      <c r="AU56" s="99"/>
      <c r="AV56" s="99"/>
      <c r="AW56" s="99"/>
      <c r="AX56" s="99"/>
      <c r="AY56" s="99"/>
      <c r="AZ56" s="99"/>
      <c r="BA56" s="99"/>
      <c r="BB56" s="99"/>
      <c r="BC56" s="99"/>
      <c r="BD56" s="99"/>
    </row>
    <row r="57" spans="7:56" s="10" customFormat="1" ht="11.25">
      <c r="G57" s="159" t="s">
        <v>73</v>
      </c>
      <c r="AI57" s="73"/>
      <c r="AJ57" s="99"/>
      <c r="AK57" s="99"/>
      <c r="AL57" s="99"/>
      <c r="AM57" s="99"/>
      <c r="AN57" s="99"/>
      <c r="AO57" s="99"/>
      <c r="AP57" s="99"/>
      <c r="AQ57" s="99"/>
      <c r="AR57" s="99"/>
      <c r="AS57" s="99"/>
      <c r="AT57" s="99"/>
      <c r="AU57" s="99"/>
      <c r="AV57" s="99"/>
      <c r="AW57" s="99"/>
      <c r="AX57" s="99"/>
      <c r="AY57" s="99"/>
      <c r="AZ57" s="99"/>
      <c r="BA57" s="99"/>
      <c r="BB57" s="99"/>
      <c r="BC57" s="99"/>
      <c r="BD57" s="99"/>
    </row>
    <row r="58" spans="7:56" s="10" customFormat="1" ht="1.5" customHeight="1">
      <c r="G58" s="13"/>
      <c r="AI58" s="73"/>
      <c r="AJ58" s="99"/>
      <c r="AK58" s="99"/>
      <c r="AL58" s="99"/>
      <c r="AM58" s="99"/>
      <c r="AN58" s="99"/>
      <c r="AO58" s="99"/>
      <c r="AP58" s="99"/>
      <c r="AQ58" s="99"/>
      <c r="AR58" s="99"/>
      <c r="AS58" s="99"/>
      <c r="AT58" s="99"/>
      <c r="AU58" s="99"/>
      <c r="AV58" s="99"/>
      <c r="AW58" s="99"/>
      <c r="AX58" s="99"/>
      <c r="AY58" s="99"/>
      <c r="AZ58" s="99"/>
      <c r="BA58" s="99"/>
      <c r="BB58" s="99"/>
      <c r="BC58" s="99"/>
      <c r="BD58" s="99"/>
    </row>
    <row r="59" spans="2:56" s="10" customFormat="1" ht="11.25">
      <c r="B59" s="70" t="str">
        <f>"【飯田市使用欄】"&amp;AM48&amp;"　"&amp;AM52&amp;"　"&amp;AM53</f>
        <v>【飯田市使用欄】　  　</v>
      </c>
      <c r="AI59" s="73"/>
      <c r="AJ59" s="99"/>
      <c r="AK59" s="99"/>
      <c r="AL59" s="99"/>
      <c r="AM59" s="99"/>
      <c r="AN59" s="99"/>
      <c r="AO59" s="99"/>
      <c r="AP59" s="99"/>
      <c r="AQ59" s="99"/>
      <c r="AR59" s="99"/>
      <c r="AS59" s="99"/>
      <c r="AT59" s="99"/>
      <c r="AU59" s="99"/>
      <c r="AV59" s="99"/>
      <c r="AW59" s="99"/>
      <c r="AX59" s="99"/>
      <c r="AY59" s="99"/>
      <c r="AZ59" s="99"/>
      <c r="BA59" s="99"/>
      <c r="BB59" s="99"/>
      <c r="BC59" s="99"/>
      <c r="BD59" s="99"/>
    </row>
  </sheetData>
  <sheetProtection password="CCE7" sheet="1" objects="1" scenarios="1" formatCells="0" selectLockedCells="1"/>
  <mergeCells count="151">
    <mergeCell ref="C18:G18"/>
    <mergeCell ref="C22:G23"/>
    <mergeCell ref="AC30:AH30"/>
    <mergeCell ref="AC34:AH34"/>
    <mergeCell ref="AC38:AH38"/>
    <mergeCell ref="T22:W22"/>
    <mergeCell ref="T23:W23"/>
    <mergeCell ref="J25:M25"/>
    <mergeCell ref="Y23:Z23"/>
    <mergeCell ref="Y22:Z22"/>
    <mergeCell ref="C24:G26"/>
    <mergeCell ref="M21:R21"/>
    <mergeCell ref="T21:AH21"/>
    <mergeCell ref="I24:O24"/>
    <mergeCell ref="P24:S24"/>
    <mergeCell ref="T24:X24"/>
    <mergeCell ref="U25:V25"/>
    <mergeCell ref="C21:G21"/>
    <mergeCell ref="I22:R22"/>
    <mergeCell ref="I23:R23"/>
    <mergeCell ref="S20:V20"/>
    <mergeCell ref="A2:AG2"/>
    <mergeCell ref="Z4:AH4"/>
    <mergeCell ref="Q7:AH7"/>
    <mergeCell ref="Q9:AH9"/>
    <mergeCell ref="C17:G17"/>
    <mergeCell ref="B14:AH14"/>
    <mergeCell ref="C16:G16"/>
    <mergeCell ref="I16:AH16"/>
    <mergeCell ref="AA18:AA20"/>
    <mergeCell ref="AF18:AF20"/>
    <mergeCell ref="C19:G20"/>
    <mergeCell ref="AD18:AD20"/>
    <mergeCell ref="AE18:AE20"/>
    <mergeCell ref="L11:P11"/>
    <mergeCell ref="Y11:AF11"/>
    <mergeCell ref="I17:AH17"/>
    <mergeCell ref="R11:W11"/>
    <mergeCell ref="B13:AH13"/>
    <mergeCell ref="S18:V19"/>
    <mergeCell ref="Y24:Z26"/>
    <mergeCell ref="AA24:AA26"/>
    <mergeCell ref="AB24:AB26"/>
    <mergeCell ref="W18:X19"/>
    <mergeCell ref="W20:X20"/>
    <mergeCell ref="Y18:Z20"/>
    <mergeCell ref="I19:R20"/>
    <mergeCell ref="I18:R18"/>
    <mergeCell ref="AB18:AB20"/>
    <mergeCell ref="AC18:AC20"/>
    <mergeCell ref="B54:F54"/>
    <mergeCell ref="AG18:AH20"/>
    <mergeCell ref="B53:F53"/>
    <mergeCell ref="E29:Q30"/>
    <mergeCell ref="R31:S32"/>
    <mergeCell ref="T31:AB32"/>
    <mergeCell ref="AC32:AH32"/>
    <mergeCell ref="O25:P25"/>
    <mergeCell ref="AI24:AI26"/>
    <mergeCell ref="AE24:AE26"/>
    <mergeCell ref="AF24:AF26"/>
    <mergeCell ref="AG24:AH26"/>
    <mergeCell ref="AC24:AC26"/>
    <mergeCell ref="R29:S30"/>
    <mergeCell ref="AA29:AB29"/>
    <mergeCell ref="T30:U30"/>
    <mergeCell ref="AA30:AB30"/>
    <mergeCell ref="AD24:AD26"/>
    <mergeCell ref="AC31:AH31"/>
    <mergeCell ref="B31:D32"/>
    <mergeCell ref="AC28:AH28"/>
    <mergeCell ref="R28:T28"/>
    <mergeCell ref="U28:AA28"/>
    <mergeCell ref="B28:Q28"/>
    <mergeCell ref="B29:D29"/>
    <mergeCell ref="B30:D30"/>
    <mergeCell ref="E31:Q32"/>
    <mergeCell ref="T29:U29"/>
    <mergeCell ref="AA33:AB33"/>
    <mergeCell ref="B34:D34"/>
    <mergeCell ref="T34:U34"/>
    <mergeCell ref="AA34:AB34"/>
    <mergeCell ref="B33:D33"/>
    <mergeCell ref="E33:Q34"/>
    <mergeCell ref="R33:S34"/>
    <mergeCell ref="T33:U33"/>
    <mergeCell ref="B35:D36"/>
    <mergeCell ref="E35:Q36"/>
    <mergeCell ref="R35:S36"/>
    <mergeCell ref="T35:AB36"/>
    <mergeCell ref="AC35:AH35"/>
    <mergeCell ref="AC36:AH36"/>
    <mergeCell ref="AA37:AB37"/>
    <mergeCell ref="B38:D38"/>
    <mergeCell ref="T38:U38"/>
    <mergeCell ref="AA38:AB38"/>
    <mergeCell ref="B37:D37"/>
    <mergeCell ref="E37:Q38"/>
    <mergeCell ref="R37:S38"/>
    <mergeCell ref="T37:U37"/>
    <mergeCell ref="B39:D40"/>
    <mergeCell ref="E39:Q40"/>
    <mergeCell ref="R39:S40"/>
    <mergeCell ref="T39:AB40"/>
    <mergeCell ref="AC39:AH39"/>
    <mergeCell ref="AC40:AH40"/>
    <mergeCell ref="AA41:AB41"/>
    <mergeCell ref="B42:D42"/>
    <mergeCell ref="T42:U42"/>
    <mergeCell ref="AA42:AB42"/>
    <mergeCell ref="B41:D41"/>
    <mergeCell ref="E41:Q42"/>
    <mergeCell ref="R41:S42"/>
    <mergeCell ref="T41:U41"/>
    <mergeCell ref="AC50:AH50"/>
    <mergeCell ref="B43:D44"/>
    <mergeCell ref="E43:Q44"/>
    <mergeCell ref="R43:S44"/>
    <mergeCell ref="T43:AB44"/>
    <mergeCell ref="AC43:AH43"/>
    <mergeCell ref="AC44:AH44"/>
    <mergeCell ref="AA46:AB46"/>
    <mergeCell ref="E45:Q46"/>
    <mergeCell ref="R45:S46"/>
    <mergeCell ref="AC51:AH51"/>
    <mergeCell ref="AC52:AH52"/>
    <mergeCell ref="AC42:AH42"/>
    <mergeCell ref="AA49:AB49"/>
    <mergeCell ref="B50:D50"/>
    <mergeCell ref="T50:U50"/>
    <mergeCell ref="AA50:AB50"/>
    <mergeCell ref="B49:D49"/>
    <mergeCell ref="E49:Q50"/>
    <mergeCell ref="R49:S50"/>
    <mergeCell ref="B51:D52"/>
    <mergeCell ref="E51:Q52"/>
    <mergeCell ref="R51:S52"/>
    <mergeCell ref="T51:AB52"/>
    <mergeCell ref="T49:U49"/>
    <mergeCell ref="E47:Q48"/>
    <mergeCell ref="R47:S48"/>
    <mergeCell ref="T47:AB48"/>
    <mergeCell ref="AA45:AB45"/>
    <mergeCell ref="B45:D45"/>
    <mergeCell ref="AC47:AH47"/>
    <mergeCell ref="AC48:AH48"/>
    <mergeCell ref="AC46:AH46"/>
    <mergeCell ref="B46:D46"/>
    <mergeCell ref="T46:U46"/>
    <mergeCell ref="T45:U45"/>
    <mergeCell ref="B47:D48"/>
  </mergeCells>
  <dataValidations count="23">
    <dataValidation type="whole" allowBlank="1" showInputMessage="1" showErrorMessage="1" sqref="Q25 AA18:AA20 AA22:AA26 V29:V30 V33:V34 V37:V38 V41:V42 V45:V46 V49:V50">
      <formula1>1</formula1>
      <formula2>64</formula2>
    </dataValidation>
    <dataValidation type="list" allowBlank="1" showInputMessage="1" showErrorMessage="1" sqref="O25:P25">
      <formula1>"昭和　　平成,昭和,平成,令和"</formula1>
    </dataValidation>
    <dataValidation type="whole" allowBlank="1" showInputMessage="1" showErrorMessage="1" sqref="S25">
      <formula1>1</formula1>
      <formula2>999</formula2>
    </dataValidation>
    <dataValidation allowBlank="1" showInputMessage="1" showErrorMessage="1" sqref="AC48:AH48 AC52 AC40:AH40 AC36:AH36 AC32:AH32 AC44:AH44"/>
    <dataValidation type="whole" allowBlank="1" showInputMessage="1" showErrorMessage="1" sqref="AC18 X45:X46 X41:X42 X37:X38 X33:X34 X29:X30 AC22:AC24 X49:X50">
      <formula1>1</formula1>
      <formula2>12</formula2>
    </dataValidation>
    <dataValidation type="whole" allowBlank="1" showInputMessage="1" showErrorMessage="1" sqref="AE18 Z45:Z46 Z41:Z42 Z37:Z38 Z33:Z34 Z29:Z30 AE22:AE24 Z49:Z50">
      <formula1>1</formula1>
      <formula2>31</formula2>
    </dataValidation>
    <dataValidation allowBlank="1" showInputMessage="1" showErrorMessage="1" sqref="I16:I17 Q7 Q9 Y11:AF11 I19:R20"/>
    <dataValidation type="list" allowBlank="1" showInputMessage="1" showErrorMessage="1" sqref="T51:AB51 T47:AB47 T43:AB43 T39:AB39 T35:AB35 T31:AB31">
      <formula1>"　監理技術者,　主任技術者,　現場代理人"</formula1>
    </dataValidation>
    <dataValidation type="list" allowBlank="1" showInputMessage="1" showErrorMessage="1" sqref="R28:T28">
      <formula1>"有･無,有,無"</formula1>
    </dataValidation>
    <dataValidation type="list" allowBlank="1" showInputMessage="1" prompt="登記簿等記載の正確な役職名を選択または、記入して下さい" sqref="R11">
      <formula1>"代表取締役,代表取締役社長,取締役,取締役社長,代表者"</formula1>
    </dataValidation>
    <dataValidation allowBlank="1" showInputMessage="1" showErrorMessage="1" sqref="T22:W23"/>
    <dataValidation type="textLength" operator="lessThanOrEqual" allowBlank="1" showInputMessage="1" showErrorMessage="1" sqref="M21:R21">
      <formula1>11</formula1>
    </dataValidation>
    <dataValidation errorStyle="warning" type="list" allowBlank="1" showErrorMessage="1" error="選択肢の中から選んでください&#10; (例)機械ｼｽﾃﾑ工学→「機械工学」のように&#10;　　　出来る限り選択肢から入力してください&#10;該当無い場合は文字入力してください" sqref="J25:M25">
      <formula1>"　,普通,土木工学,都市工学,衛生工学,交通工学,建築学,電気工学,電気通信工学,機械工学,林学,鉱山学"</formula1>
    </dataValidation>
    <dataValidation type="whole" allowBlank="1" showInputMessage="1" showErrorMessage="1" sqref="U25:V25">
      <formula1>0</formula1>
      <formula2>80</formula2>
    </dataValidation>
    <dataValidation type="list" allowBlank="1" showInputMessage="1" showErrorMessage="1" sqref="I24:O24">
      <formula1>"中学･高校･専門･大学,中学,高校,専門,大学,大学院"</formula1>
    </dataValidation>
    <dataValidation type="list" allowBlank="1" showInputMessage="1" showErrorMessage="1" sqref="W18:X20">
      <formula1>$AM$16:$AM$17</formula1>
    </dataValidation>
    <dataValidation type="list" allowBlank="1" showInputMessage="1" showErrorMessage="1" sqref="Y18:Z20">
      <formula1>"昭和　　平成,昭和,平成"</formula1>
    </dataValidation>
    <dataValidation errorStyle="warning" type="list" allowBlank="1" showInputMessage="1" showErrorMessage="1" prompt="選択肢にない資格の場合、は文字入力してください" error="選択肢の中から選んでください&#10;選択しに無い場合は文字入力してください" sqref="I22:R23">
      <formula1>$AM$29:$AM$43</formula1>
    </dataValidation>
    <dataValidation type="textLength" operator="greaterThanOrEqual" allowBlank="1" showInputMessage="1" showErrorMessage="1" sqref="AC30:AH30 AC34:AH34 AC38:AH38 AC42:AH42 AC46:AH46 AC50:AH50">
      <formula1>0</formula1>
    </dataValidation>
    <dataValidation type="list" allowBlank="1" showInputMessage="1" showErrorMessage="1" sqref="Y22:Z23">
      <formula1>"昭和　　平成,昭和,平成,令和"</formula1>
    </dataValidation>
    <dataValidation type="list" allowBlank="1" showInputMessage="1" showErrorMessage="1" sqref="Y24:Z26">
      <formula1>"昭和　　平成　　令和,昭和,平成,令和"</formula1>
    </dataValidation>
    <dataValidation type="list" allowBlank="1" showInputMessage="1" showErrorMessage="1" sqref="T29:U29 T33:U33 T37:U37 T41:U41 T45:U45 T49:U49">
      <formula1>"平成,令和"</formula1>
    </dataValidation>
    <dataValidation type="list" allowBlank="1" showInputMessage="1" showErrorMessage="1" sqref="T30:U30 T34:U34 T38:U38 T42:U42 T46:U46 T50:U50">
      <formula1>"平成,令和"</formula1>
    </dataValidation>
  </dataValidations>
  <printOptions/>
  <pageMargins left="0.7874015748031497" right="0.3937007874015748" top="0.5905511811023623" bottom="0.3937007874015748" header="0.5118110236220472" footer="0.5118110236220472"/>
  <pageSetup blackAndWhite="1" horizontalDpi="200" verticalDpi="200" orientation="portrait" paperSize="9" r:id="rId3"/>
  <headerFooter alignWithMargins="0">
    <oddHeader>&amp;R&amp;"ＭＳ Ｐ明朝,標準"&amp;8落札候補者提出</oddHeader>
    <oddFooter>&amp;R&amp;"ＭＳ Ｐ明朝,標準"&amp;8飯田市</oddFooter>
  </headerFooter>
  <legacyDrawing r:id="rId2"/>
</worksheet>
</file>

<file path=xl/worksheets/sheet3.xml><?xml version="1.0" encoding="utf-8"?>
<worksheet xmlns="http://schemas.openxmlformats.org/spreadsheetml/2006/main" xmlns:r="http://schemas.openxmlformats.org/officeDocument/2006/relationships">
  <sheetPr>
    <tabColor indexed="47"/>
  </sheetPr>
  <dimension ref="A1:BP47"/>
  <sheetViews>
    <sheetView showGridLines="0" showRowColHeaders="0" workbookViewId="0" topLeftCell="A1">
      <selection activeCell="F6" sqref="F6:L6"/>
    </sheetView>
  </sheetViews>
  <sheetFormatPr defaultColWidth="9.00390625" defaultRowHeight="15" customHeight="1"/>
  <cols>
    <col min="1" max="28" width="2.625" style="8" customWidth="1"/>
    <col min="29" max="29" width="1.625" style="8" customWidth="1"/>
    <col min="30" max="33" width="2.625" style="8" customWidth="1"/>
    <col min="34" max="34" width="1.625" style="8" customWidth="1"/>
    <col min="35" max="35" width="2.625" style="71" customWidth="1"/>
    <col min="36" max="36" width="2.625" style="8" customWidth="1"/>
    <col min="37" max="37" width="3.75390625" style="127" bestFit="1" customWidth="1"/>
    <col min="38" max="38" width="3.50390625" style="127" customWidth="1"/>
    <col min="39" max="39" width="13.875" style="125" bestFit="1" customWidth="1"/>
    <col min="40" max="40" width="1.625" style="25" customWidth="1"/>
    <col min="41" max="50" width="1.625" style="8" customWidth="1"/>
    <col min="51" max="16384" width="9.00390625" style="8" customWidth="1"/>
  </cols>
  <sheetData>
    <row r="1" spans="35:68" s="19" customFormat="1" ht="9.75" customHeight="1">
      <c r="AI1" s="71"/>
      <c r="AJ1" s="122"/>
      <c r="AK1" s="123"/>
      <c r="AL1" s="123"/>
      <c r="AM1" s="122"/>
      <c r="AN1" s="125"/>
      <c r="AO1" s="122"/>
      <c r="AP1" s="122"/>
      <c r="AQ1" s="122"/>
      <c r="AR1" s="122"/>
      <c r="AS1" s="122"/>
      <c r="AT1" s="125"/>
      <c r="AU1" s="125"/>
      <c r="AV1" s="125"/>
      <c r="AW1" s="125"/>
      <c r="AX1" s="125"/>
      <c r="AY1" s="125"/>
      <c r="AZ1" s="125"/>
      <c r="BA1" s="125"/>
      <c r="BB1" s="125"/>
      <c r="BC1" s="25"/>
      <c r="BD1" s="25"/>
      <c r="BE1" s="25"/>
      <c r="BF1" s="25"/>
      <c r="BG1" s="25"/>
      <c r="BH1" s="25"/>
      <c r="BI1" s="25"/>
      <c r="BJ1" s="25"/>
      <c r="BK1" s="25"/>
      <c r="BL1" s="25"/>
      <c r="BM1" s="25"/>
      <c r="BN1" s="25"/>
      <c r="BO1" s="25"/>
      <c r="BP1" s="25"/>
    </row>
    <row r="2" spans="2:54" ht="15" customHeight="1">
      <c r="B2" s="103"/>
      <c r="C2" s="103"/>
      <c r="D2" s="103"/>
      <c r="E2" s="103"/>
      <c r="F2" s="103"/>
      <c r="G2" s="103"/>
      <c r="H2" s="103"/>
      <c r="I2" s="103"/>
      <c r="J2" s="103"/>
      <c r="K2" s="373" t="s">
        <v>120</v>
      </c>
      <c r="L2" s="373"/>
      <c r="M2" s="373"/>
      <c r="N2" s="373"/>
      <c r="O2" s="373"/>
      <c r="P2" s="373"/>
      <c r="Q2" s="373"/>
      <c r="R2" s="373"/>
      <c r="S2" s="373"/>
      <c r="T2" s="373"/>
      <c r="U2" s="373"/>
      <c r="V2" s="373"/>
      <c r="W2" s="373"/>
      <c r="X2" s="103"/>
      <c r="Y2" s="103"/>
      <c r="Z2" s="103"/>
      <c r="AA2" s="103"/>
      <c r="AB2" s="103"/>
      <c r="AC2" s="103"/>
      <c r="AD2" s="103"/>
      <c r="AE2" s="103"/>
      <c r="AF2" s="103"/>
      <c r="AG2" s="103"/>
      <c r="AJ2" s="126"/>
      <c r="AN2" s="128"/>
      <c r="AO2" s="126"/>
      <c r="AP2" s="126"/>
      <c r="AQ2" s="126"/>
      <c r="AR2" s="126"/>
      <c r="AS2" s="126"/>
      <c r="AT2" s="126"/>
      <c r="AU2" s="126"/>
      <c r="AV2" s="126"/>
      <c r="AW2" s="126"/>
      <c r="AX2" s="126"/>
      <c r="AY2" s="126"/>
      <c r="AZ2" s="126"/>
      <c r="BA2" s="126"/>
      <c r="BB2" s="126"/>
    </row>
    <row r="3" spans="35:54" s="19" customFormat="1" ht="9.75" customHeight="1">
      <c r="AI3" s="71"/>
      <c r="AJ3" s="122"/>
      <c r="AK3" s="123"/>
      <c r="AL3" s="123"/>
      <c r="AM3" s="122"/>
      <c r="AN3" s="128"/>
      <c r="AO3" s="122"/>
      <c r="AP3" s="122"/>
      <c r="AQ3" s="122"/>
      <c r="AR3" s="122"/>
      <c r="AS3" s="122"/>
      <c r="AT3" s="122"/>
      <c r="AU3" s="122"/>
      <c r="AV3" s="122"/>
      <c r="AW3" s="122"/>
      <c r="AX3" s="122"/>
      <c r="AY3" s="122"/>
      <c r="AZ3" s="122"/>
      <c r="BA3" s="122"/>
      <c r="BB3" s="122"/>
    </row>
    <row r="4" spans="25:54" ht="15" customHeight="1">
      <c r="Y4" s="379" t="str">
        <f>'配置技術者決定届'!Z4</f>
        <v>令和　　　年　　　月　　　日</v>
      </c>
      <c r="Z4" s="379"/>
      <c r="AA4" s="379"/>
      <c r="AB4" s="379"/>
      <c r="AC4" s="379"/>
      <c r="AD4" s="379"/>
      <c r="AE4" s="379"/>
      <c r="AF4" s="379"/>
      <c r="AG4" s="379"/>
      <c r="AH4" s="379"/>
      <c r="AJ4" s="126"/>
      <c r="AN4" s="128"/>
      <c r="AO4" s="126"/>
      <c r="AP4" s="126"/>
      <c r="AQ4" s="126"/>
      <c r="AR4" s="126"/>
      <c r="AS4" s="126"/>
      <c r="AT4" s="126"/>
      <c r="AU4" s="126"/>
      <c r="AV4" s="126"/>
      <c r="AW4" s="126"/>
      <c r="AX4" s="126"/>
      <c r="AY4" s="126"/>
      <c r="AZ4" s="126"/>
      <c r="BA4" s="126"/>
      <c r="BB4" s="126"/>
    </row>
    <row r="5" spans="36:54" ht="9.75" customHeight="1">
      <c r="AJ5" s="126"/>
      <c r="AN5" s="128"/>
      <c r="AO5" s="126"/>
      <c r="AP5" s="126"/>
      <c r="AQ5" s="126"/>
      <c r="AR5" s="126"/>
      <c r="AS5" s="126"/>
      <c r="AT5" s="126"/>
      <c r="AU5" s="126"/>
      <c r="AV5" s="126"/>
      <c r="AW5" s="126"/>
      <c r="AX5" s="126"/>
      <c r="AY5" s="126"/>
      <c r="AZ5" s="126"/>
      <c r="BA5" s="126"/>
      <c r="BB5" s="126"/>
    </row>
    <row r="6" spans="5:54" s="19" customFormat="1" ht="15" customHeight="1">
      <c r="E6" s="156" t="s">
        <v>155</v>
      </c>
      <c r="F6" s="374" t="s">
        <v>121</v>
      </c>
      <c r="G6" s="374"/>
      <c r="H6" s="374"/>
      <c r="I6" s="374"/>
      <c r="J6" s="374"/>
      <c r="K6" s="374"/>
      <c r="L6" s="374"/>
      <c r="M6" s="155" t="s">
        <v>132</v>
      </c>
      <c r="AI6" s="71"/>
      <c r="AJ6" s="122"/>
      <c r="AK6" s="123"/>
      <c r="AL6" s="123"/>
      <c r="AM6" s="122"/>
      <c r="AN6" s="128"/>
      <c r="AO6" s="122"/>
      <c r="AP6" s="122"/>
      <c r="AQ6" s="122"/>
      <c r="AR6" s="122"/>
      <c r="AS6" s="122"/>
      <c r="AT6" s="122"/>
      <c r="AU6" s="122"/>
      <c r="AV6" s="122"/>
      <c r="AW6" s="122"/>
      <c r="AX6" s="122"/>
      <c r="AY6" s="122"/>
      <c r="AZ6" s="122"/>
      <c r="BA6" s="122"/>
      <c r="BB6" s="122"/>
    </row>
    <row r="7" spans="35:54" s="19" customFormat="1" ht="8.25">
      <c r="AI7" s="71"/>
      <c r="AJ7" s="122"/>
      <c r="AK7" s="123"/>
      <c r="AL7" s="123"/>
      <c r="AM7" s="122"/>
      <c r="AN7" s="129"/>
      <c r="AO7" s="122"/>
      <c r="AP7" s="122"/>
      <c r="AQ7" s="122"/>
      <c r="AR7" s="122"/>
      <c r="AS7" s="122"/>
      <c r="AT7" s="122"/>
      <c r="AU7" s="122"/>
      <c r="AV7" s="122"/>
      <c r="AW7" s="122"/>
      <c r="AX7" s="122"/>
      <c r="AY7" s="122"/>
      <c r="AZ7" s="122"/>
      <c r="BA7" s="122"/>
      <c r="BB7" s="122"/>
    </row>
    <row r="8" spans="12:54" s="20" customFormat="1" ht="15">
      <c r="L8" s="19"/>
      <c r="M8" s="3"/>
      <c r="N8" s="19"/>
      <c r="O8" s="19"/>
      <c r="P8" s="19"/>
      <c r="Q8" s="19"/>
      <c r="R8" s="19"/>
      <c r="S8" s="3" t="s">
        <v>133</v>
      </c>
      <c r="T8" s="3"/>
      <c r="U8" s="19"/>
      <c r="V8" s="375" t="str">
        <f>'参加申請'!P12</f>
        <v>株式会社　飯田市役所</v>
      </c>
      <c r="W8" s="375"/>
      <c r="X8" s="375"/>
      <c r="Y8" s="375"/>
      <c r="Z8" s="375"/>
      <c r="AA8" s="375"/>
      <c r="AB8" s="375"/>
      <c r="AC8" s="375"/>
      <c r="AD8" s="375"/>
      <c r="AE8" s="375"/>
      <c r="AF8" s="375"/>
      <c r="AG8" s="375"/>
      <c r="AH8" s="375"/>
      <c r="AI8" s="375"/>
      <c r="AJ8" s="122"/>
      <c r="AK8" s="123"/>
      <c r="AL8" s="123"/>
      <c r="AM8" s="130"/>
      <c r="AN8" s="128"/>
      <c r="AO8" s="130"/>
      <c r="AP8" s="130"/>
      <c r="AQ8" s="130"/>
      <c r="AR8" s="130"/>
      <c r="AS8" s="130"/>
      <c r="AT8" s="130"/>
      <c r="AU8" s="130"/>
      <c r="AV8" s="130"/>
      <c r="AW8" s="130"/>
      <c r="AX8" s="130"/>
      <c r="AY8" s="130"/>
      <c r="AZ8" s="130"/>
      <c r="BA8" s="130"/>
      <c r="BB8" s="130"/>
    </row>
    <row r="9" spans="1:54" s="19" customFormat="1" ht="14.25">
      <c r="A9" s="69"/>
      <c r="B9" s="8"/>
      <c r="C9" s="8"/>
      <c r="D9" s="8"/>
      <c r="E9" s="8"/>
      <c r="F9" s="8"/>
      <c r="G9" s="8"/>
      <c r="H9" s="8"/>
      <c r="I9" s="8"/>
      <c r="J9" s="8"/>
      <c r="K9" s="8"/>
      <c r="L9" s="377"/>
      <c r="M9" s="377"/>
      <c r="N9" s="377"/>
      <c r="O9" s="377"/>
      <c r="P9" s="377"/>
      <c r="Q9" s="8"/>
      <c r="V9" s="378" t="str">
        <f>'参加申請'!Q14</f>
        <v>代表取締役市長</v>
      </c>
      <c r="W9" s="378"/>
      <c r="X9" s="378"/>
      <c r="Y9" s="378"/>
      <c r="Z9" s="378"/>
      <c r="AA9" s="378"/>
      <c r="AB9" s="376" t="str">
        <f>'参加申請'!X14</f>
        <v>飯田　市太郎</v>
      </c>
      <c r="AC9" s="376"/>
      <c r="AD9" s="376"/>
      <c r="AE9" s="376"/>
      <c r="AF9" s="376"/>
      <c r="AG9" s="376"/>
      <c r="AH9" s="6" t="s">
        <v>4</v>
      </c>
      <c r="AI9" s="71"/>
      <c r="AJ9" s="122"/>
      <c r="AK9" s="123"/>
      <c r="AL9" s="123"/>
      <c r="AM9" s="122"/>
      <c r="AN9" s="129"/>
      <c r="AO9" s="122"/>
      <c r="AP9" s="122"/>
      <c r="AQ9" s="122"/>
      <c r="AR9" s="122"/>
      <c r="AS9" s="122"/>
      <c r="AT9" s="122"/>
      <c r="AU9" s="122"/>
      <c r="AV9" s="122"/>
      <c r="AW9" s="122"/>
      <c r="AX9" s="122"/>
      <c r="AY9" s="122"/>
      <c r="AZ9" s="122"/>
      <c r="BA9" s="122"/>
      <c r="BB9" s="122"/>
    </row>
    <row r="10" spans="2:54" s="19" customFormat="1" ht="14.25">
      <c r="B10" s="21"/>
      <c r="C10" s="21"/>
      <c r="D10" s="21"/>
      <c r="E10" s="21"/>
      <c r="F10" s="21"/>
      <c r="G10" s="21"/>
      <c r="H10" s="21"/>
      <c r="I10" s="21"/>
      <c r="J10" s="21"/>
      <c r="T10" s="8"/>
      <c r="U10" s="8"/>
      <c r="V10" s="8"/>
      <c r="W10" s="8"/>
      <c r="X10" s="8"/>
      <c r="Y10" s="8"/>
      <c r="Z10" s="8"/>
      <c r="AA10" s="8"/>
      <c r="AB10" s="8"/>
      <c r="AC10" s="8"/>
      <c r="AD10" s="8"/>
      <c r="AE10" s="8"/>
      <c r="AF10" s="8"/>
      <c r="AG10" s="8"/>
      <c r="AH10" s="8"/>
      <c r="AI10" s="71"/>
      <c r="AJ10" s="126"/>
      <c r="AK10" s="127"/>
      <c r="AL10" s="127"/>
      <c r="AM10" s="122"/>
      <c r="AN10" s="129"/>
      <c r="AO10" s="122"/>
      <c r="AP10" s="122"/>
      <c r="AQ10" s="122"/>
      <c r="AR10" s="122"/>
      <c r="AS10" s="122"/>
      <c r="AT10" s="122"/>
      <c r="AU10" s="122"/>
      <c r="AV10" s="122"/>
      <c r="AW10" s="122"/>
      <c r="AX10" s="122"/>
      <c r="AY10" s="122"/>
      <c r="AZ10" s="122"/>
      <c r="BA10" s="122"/>
      <c r="BB10" s="122"/>
    </row>
    <row r="11" spans="1:54" ht="21" customHeight="1">
      <c r="A11" s="25"/>
      <c r="B11" s="406" t="s">
        <v>27</v>
      </c>
      <c r="C11" s="407"/>
      <c r="D11" s="407"/>
      <c r="E11" s="407"/>
      <c r="F11" s="407"/>
      <c r="G11" s="387">
        <f>IF('配置技術者決定届'!I19="","",'配置技術者決定届'!I19)</f>
      </c>
      <c r="H11" s="387"/>
      <c r="I11" s="387"/>
      <c r="J11" s="387"/>
      <c r="K11" s="387"/>
      <c r="L11" s="387"/>
      <c r="M11" s="387"/>
      <c r="N11" s="387"/>
      <c r="O11" s="388"/>
      <c r="P11" s="383" t="s">
        <v>138</v>
      </c>
      <c r="Q11" s="384"/>
      <c r="R11" s="384"/>
      <c r="S11" s="380">
        <f>IF(G11="","",IF('配置技術者決定届'!Y18="昭和　　平成","　　　　年　　月　　日",'配置技術者決定届'!Y18&amp;'配置技術者決定届'!Z18&amp;'配置技術者決定届'!AA18&amp;'配置技術者決定届'!AB18&amp;'配置技術者決定届'!AC18&amp;'配置技術者決定届'!AD18&amp;'配置技術者決定届'!AE18&amp;'配置技術者決定届'!AF18))</f>
      </c>
      <c r="T11" s="381"/>
      <c r="U11" s="381"/>
      <c r="V11" s="381"/>
      <c r="W11" s="382"/>
      <c r="X11" s="394" t="s">
        <v>140</v>
      </c>
      <c r="Y11" s="395"/>
      <c r="Z11" s="395"/>
      <c r="AA11" s="395"/>
      <c r="AB11" s="385"/>
      <c r="AC11" s="386"/>
      <c r="AD11" s="108"/>
      <c r="AE11" s="109" t="s">
        <v>56</v>
      </c>
      <c r="AF11" s="108"/>
      <c r="AG11" s="110" t="s">
        <v>137</v>
      </c>
      <c r="AH11" s="131"/>
      <c r="AI11" s="104"/>
      <c r="AJ11" s="125"/>
      <c r="AK11" s="124"/>
      <c r="AL11" s="124"/>
      <c r="AN11" s="128"/>
      <c r="AO11" s="126"/>
      <c r="AP11" s="126"/>
      <c r="AQ11" s="126"/>
      <c r="AR11" s="126"/>
      <c r="AS11" s="126"/>
      <c r="AT11" s="126"/>
      <c r="AU11" s="126"/>
      <c r="AV11" s="126"/>
      <c r="AW11" s="126"/>
      <c r="AX11" s="126"/>
      <c r="AY11" s="126"/>
      <c r="AZ11" s="126"/>
      <c r="BA11" s="126"/>
      <c r="BB11" s="126"/>
    </row>
    <row r="12" spans="1:54" s="25" customFormat="1" ht="21" customHeight="1">
      <c r="A12" s="105" t="s">
        <v>135</v>
      </c>
      <c r="B12" s="400" t="s">
        <v>134</v>
      </c>
      <c r="C12" s="401"/>
      <c r="D12" s="401"/>
      <c r="E12" s="401"/>
      <c r="F12" s="401"/>
      <c r="G12" s="389" t="str">
        <f>V8</f>
        <v>株式会社　飯田市役所</v>
      </c>
      <c r="H12" s="389"/>
      <c r="I12" s="389"/>
      <c r="J12" s="389"/>
      <c r="K12" s="389"/>
      <c r="L12" s="389"/>
      <c r="M12" s="389"/>
      <c r="N12" s="389"/>
      <c r="O12" s="390"/>
      <c r="P12" s="402" t="s">
        <v>150</v>
      </c>
      <c r="Q12" s="403"/>
      <c r="R12" s="403"/>
      <c r="S12" s="404" t="s">
        <v>151</v>
      </c>
      <c r="T12" s="404"/>
      <c r="U12" s="404"/>
      <c r="V12" s="404"/>
      <c r="W12" s="405"/>
      <c r="X12" s="396"/>
      <c r="Y12" s="397"/>
      <c r="Z12" s="397"/>
      <c r="AA12" s="397"/>
      <c r="AB12" s="398" t="s">
        <v>118</v>
      </c>
      <c r="AC12" s="399"/>
      <c r="AD12" s="111"/>
      <c r="AE12" s="112" t="s">
        <v>56</v>
      </c>
      <c r="AF12" s="111"/>
      <c r="AG12" s="113" t="s">
        <v>136</v>
      </c>
      <c r="AH12" s="114"/>
      <c r="AI12" s="104"/>
      <c r="AJ12" s="125"/>
      <c r="AK12" s="124"/>
      <c r="AL12" s="124"/>
      <c r="AM12" s="125"/>
      <c r="AN12" s="128"/>
      <c r="AO12" s="125"/>
      <c r="AP12" s="125"/>
      <c r="AQ12" s="125"/>
      <c r="AR12" s="125"/>
      <c r="AS12" s="125"/>
      <c r="AT12" s="125"/>
      <c r="AU12" s="125"/>
      <c r="AV12" s="125"/>
      <c r="AW12" s="125"/>
      <c r="AX12" s="125"/>
      <c r="AY12" s="125"/>
      <c r="AZ12" s="125"/>
      <c r="BA12" s="125"/>
      <c r="BB12" s="125"/>
    </row>
    <row r="13" spans="1:54" s="25" customFormat="1" ht="4.5" customHeight="1">
      <c r="A13" s="117"/>
      <c r="B13" s="54"/>
      <c r="C13" s="115"/>
      <c r="D13" s="116"/>
      <c r="E13" s="116"/>
      <c r="F13" s="116"/>
      <c r="G13" s="116"/>
      <c r="H13" s="54"/>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7"/>
      <c r="AH13" s="107"/>
      <c r="AI13" s="68"/>
      <c r="AJ13" s="125"/>
      <c r="AK13" s="124"/>
      <c r="AL13" s="124"/>
      <c r="AM13" s="125"/>
      <c r="AQ13" s="125"/>
      <c r="AR13" s="125"/>
      <c r="AS13" s="125"/>
      <c r="AT13" s="125"/>
      <c r="AU13" s="125"/>
      <c r="AV13" s="125"/>
      <c r="AW13" s="125"/>
      <c r="AX13" s="125"/>
      <c r="AY13" s="125"/>
      <c r="AZ13" s="125"/>
      <c r="BA13" s="125"/>
      <c r="BB13" s="125"/>
    </row>
    <row r="14" spans="1:54" s="25" customFormat="1" ht="12">
      <c r="A14" s="117"/>
      <c r="B14" s="120"/>
      <c r="C14" s="392" t="s">
        <v>139</v>
      </c>
      <c r="D14" s="392"/>
      <c r="E14" s="392"/>
      <c r="F14" s="121"/>
      <c r="G14" s="132"/>
      <c r="H14" s="121"/>
      <c r="I14" s="391" t="s">
        <v>141</v>
      </c>
      <c r="J14" s="391"/>
      <c r="K14" s="391"/>
      <c r="L14" s="391"/>
      <c r="M14" s="391"/>
      <c r="N14" s="391"/>
      <c r="O14" s="391"/>
      <c r="P14" s="391"/>
      <c r="Q14" s="391"/>
      <c r="R14" s="391"/>
      <c r="S14" s="391"/>
      <c r="T14" s="391"/>
      <c r="U14" s="391"/>
      <c r="V14" s="121"/>
      <c r="W14" s="133"/>
      <c r="X14" s="134"/>
      <c r="Y14" s="372" t="s">
        <v>142</v>
      </c>
      <c r="Z14" s="372"/>
      <c r="AA14" s="372"/>
      <c r="AB14" s="372"/>
      <c r="AC14" s="372"/>
      <c r="AD14" s="372"/>
      <c r="AE14" s="372"/>
      <c r="AF14" s="372"/>
      <c r="AG14" s="372"/>
      <c r="AH14" s="119"/>
      <c r="AJ14" s="125"/>
      <c r="AK14" s="124"/>
      <c r="AL14" s="124"/>
      <c r="AM14" s="125"/>
      <c r="AO14" s="125"/>
      <c r="AP14" s="125"/>
      <c r="AQ14" s="125"/>
      <c r="AR14" s="125"/>
      <c r="AS14" s="125"/>
      <c r="AT14" s="125"/>
      <c r="AU14" s="125"/>
      <c r="AV14" s="125"/>
      <c r="AW14" s="125"/>
      <c r="AX14" s="125"/>
      <c r="AY14" s="125"/>
      <c r="AZ14" s="125"/>
      <c r="BA14" s="125"/>
      <c r="BB14" s="125"/>
    </row>
    <row r="15" spans="1:54" s="25" customFormat="1" ht="21" customHeight="1">
      <c r="A15" s="117"/>
      <c r="B15" s="359" t="s">
        <v>156</v>
      </c>
      <c r="C15" s="360"/>
      <c r="D15" s="360"/>
      <c r="E15" s="360"/>
      <c r="F15" s="360"/>
      <c r="G15" s="393" t="s">
        <v>143</v>
      </c>
      <c r="H15" s="393"/>
      <c r="I15" s="393"/>
      <c r="J15" s="393"/>
      <c r="K15" s="393"/>
      <c r="L15" s="393"/>
      <c r="M15" s="393"/>
      <c r="N15" s="393"/>
      <c r="O15" s="393"/>
      <c r="P15" s="393"/>
      <c r="Q15" s="393"/>
      <c r="R15" s="393"/>
      <c r="S15" s="393"/>
      <c r="T15" s="393"/>
      <c r="U15" s="393"/>
      <c r="V15" s="393"/>
      <c r="W15" s="393"/>
      <c r="X15" s="118" t="s">
        <v>171</v>
      </c>
      <c r="Y15" s="16">
        <v>1</v>
      </c>
      <c r="Z15" s="63" t="s">
        <v>56</v>
      </c>
      <c r="AA15" s="16">
        <v>4</v>
      </c>
      <c r="AB15" s="370" t="s">
        <v>137</v>
      </c>
      <c r="AC15" s="370"/>
      <c r="AD15" s="16">
        <v>1</v>
      </c>
      <c r="AE15" s="63" t="s">
        <v>56</v>
      </c>
      <c r="AF15" s="15">
        <v>5</v>
      </c>
      <c r="AG15" s="370" t="s">
        <v>136</v>
      </c>
      <c r="AH15" s="371"/>
      <c r="AI15" s="68"/>
      <c r="AJ15" s="122">
        <f>(AD15-Y15)*12+AF15-AA15</f>
        <v>1</v>
      </c>
      <c r="AK15" s="124">
        <f>IF(Y15=AD15,AA15,1)</f>
        <v>4</v>
      </c>
      <c r="AL15" s="124"/>
      <c r="AM15" s="125"/>
      <c r="AW15" s="125"/>
      <c r="AX15" s="125"/>
      <c r="AY15" s="125"/>
      <c r="AZ15" s="125"/>
      <c r="BA15" s="125"/>
      <c r="BB15" s="125"/>
    </row>
    <row r="16" spans="1:54" s="25" customFormat="1" ht="12">
      <c r="A16" s="117"/>
      <c r="B16" s="359" t="s">
        <v>157</v>
      </c>
      <c r="C16" s="360"/>
      <c r="D16" s="360"/>
      <c r="E16" s="360"/>
      <c r="F16" s="360"/>
      <c r="G16" s="393" t="s">
        <v>154</v>
      </c>
      <c r="H16" s="393"/>
      <c r="I16" s="393"/>
      <c r="J16" s="393"/>
      <c r="K16" s="393"/>
      <c r="L16" s="393"/>
      <c r="M16" s="393"/>
      <c r="N16" s="393"/>
      <c r="O16" s="393"/>
      <c r="P16" s="393"/>
      <c r="Q16" s="393"/>
      <c r="R16" s="393"/>
      <c r="S16" s="393"/>
      <c r="T16" s="393"/>
      <c r="U16" s="393"/>
      <c r="V16" s="393"/>
      <c r="W16" s="393"/>
      <c r="X16" s="118" t="s">
        <v>171</v>
      </c>
      <c r="Y16" s="16">
        <v>1</v>
      </c>
      <c r="Z16" s="31" t="s">
        <v>56</v>
      </c>
      <c r="AA16" s="15">
        <v>10</v>
      </c>
      <c r="AB16" s="362" t="s">
        <v>137</v>
      </c>
      <c r="AC16" s="362"/>
      <c r="AD16" s="16">
        <v>2</v>
      </c>
      <c r="AE16" s="31" t="s">
        <v>56</v>
      </c>
      <c r="AF16" s="15">
        <v>3</v>
      </c>
      <c r="AG16" s="362" t="s">
        <v>136</v>
      </c>
      <c r="AH16" s="366"/>
      <c r="AI16" s="68"/>
      <c r="AJ16" s="122">
        <f aca="true" t="shared" si="0" ref="AJ16:AJ41">(AD16-Y16)*12+AF16-AA16</f>
        <v>5</v>
      </c>
      <c r="AK16" s="124">
        <f aca="true" t="shared" si="1" ref="AK16:AK41">IF(Y16=AD16,AA16,1)</f>
        <v>1</v>
      </c>
      <c r="AL16" s="124"/>
      <c r="AM16" s="125" t="s">
        <v>121</v>
      </c>
      <c r="AZ16" s="125"/>
      <c r="BA16" s="125"/>
      <c r="BB16" s="125"/>
    </row>
    <row r="17" spans="1:54" s="25" customFormat="1" ht="21">
      <c r="A17" s="117"/>
      <c r="B17" s="359" t="s">
        <v>153</v>
      </c>
      <c r="C17" s="360"/>
      <c r="D17" s="360"/>
      <c r="E17" s="360"/>
      <c r="F17" s="360"/>
      <c r="G17" s="393" t="s">
        <v>143</v>
      </c>
      <c r="H17" s="393"/>
      <c r="I17" s="393"/>
      <c r="J17" s="393"/>
      <c r="K17" s="393"/>
      <c r="L17" s="393"/>
      <c r="M17" s="393"/>
      <c r="N17" s="393"/>
      <c r="O17" s="393"/>
      <c r="P17" s="393"/>
      <c r="Q17" s="393"/>
      <c r="R17" s="393"/>
      <c r="S17" s="393"/>
      <c r="T17" s="393"/>
      <c r="U17" s="393"/>
      <c r="V17" s="393"/>
      <c r="W17" s="393"/>
      <c r="X17" s="118" t="s">
        <v>171</v>
      </c>
      <c r="Y17" s="16">
        <v>2</v>
      </c>
      <c r="Z17" s="31" t="s">
        <v>56</v>
      </c>
      <c r="AA17" s="15">
        <v>4</v>
      </c>
      <c r="AB17" s="362" t="s">
        <v>137</v>
      </c>
      <c r="AC17" s="362"/>
      <c r="AD17" s="16">
        <v>2</v>
      </c>
      <c r="AE17" s="31" t="s">
        <v>56</v>
      </c>
      <c r="AF17" s="15">
        <v>5</v>
      </c>
      <c r="AG17" s="362" t="s">
        <v>136</v>
      </c>
      <c r="AH17" s="366"/>
      <c r="AI17" s="68"/>
      <c r="AJ17" s="122">
        <f t="shared" si="0"/>
        <v>1</v>
      </c>
      <c r="AK17" s="124">
        <f t="shared" si="1"/>
        <v>4</v>
      </c>
      <c r="AL17" s="124"/>
      <c r="AM17" s="125" t="s">
        <v>122</v>
      </c>
      <c r="AZ17" s="125"/>
      <c r="BA17" s="125"/>
      <c r="BB17" s="125"/>
    </row>
    <row r="18" spans="1:54" s="25" customFormat="1" ht="21">
      <c r="A18" s="117"/>
      <c r="B18" s="359"/>
      <c r="C18" s="360"/>
      <c r="D18" s="360"/>
      <c r="E18" s="360"/>
      <c r="F18" s="360"/>
      <c r="G18" s="361" t="s">
        <v>118</v>
      </c>
      <c r="H18" s="361"/>
      <c r="I18" s="361"/>
      <c r="J18" s="361"/>
      <c r="K18" s="361"/>
      <c r="L18" s="361"/>
      <c r="M18" s="361"/>
      <c r="N18" s="361"/>
      <c r="O18" s="361"/>
      <c r="P18" s="361"/>
      <c r="Q18" s="361"/>
      <c r="R18" s="361"/>
      <c r="S18" s="361"/>
      <c r="T18" s="361"/>
      <c r="U18" s="361"/>
      <c r="V18" s="361"/>
      <c r="W18" s="361"/>
      <c r="X18" s="118" t="s">
        <v>171</v>
      </c>
      <c r="Y18" s="16"/>
      <c r="Z18" s="31" t="s">
        <v>56</v>
      </c>
      <c r="AA18" s="15"/>
      <c r="AB18" s="362" t="s">
        <v>137</v>
      </c>
      <c r="AC18" s="362"/>
      <c r="AD18" s="16"/>
      <c r="AE18" s="31" t="s">
        <v>56</v>
      </c>
      <c r="AF18" s="15"/>
      <c r="AG18" s="362" t="s">
        <v>136</v>
      </c>
      <c r="AH18" s="366"/>
      <c r="AI18" s="68"/>
      <c r="AJ18" s="122">
        <f t="shared" si="0"/>
        <v>0</v>
      </c>
      <c r="AK18" s="124">
        <f t="shared" si="1"/>
        <v>0</v>
      </c>
      <c r="AL18" s="124"/>
      <c r="AM18" s="125" t="s">
        <v>123</v>
      </c>
      <c r="AZ18" s="125"/>
      <c r="BA18" s="125"/>
      <c r="BB18" s="125"/>
    </row>
    <row r="19" spans="1:54" s="25" customFormat="1" ht="21">
      <c r="A19" s="117"/>
      <c r="B19" s="359"/>
      <c r="C19" s="360"/>
      <c r="D19" s="360"/>
      <c r="E19" s="360"/>
      <c r="F19" s="360"/>
      <c r="G19" s="361" t="s">
        <v>118</v>
      </c>
      <c r="H19" s="361"/>
      <c r="I19" s="361"/>
      <c r="J19" s="361"/>
      <c r="K19" s="361"/>
      <c r="L19" s="361"/>
      <c r="M19" s="361"/>
      <c r="N19" s="361"/>
      <c r="O19" s="361"/>
      <c r="P19" s="361"/>
      <c r="Q19" s="361"/>
      <c r="R19" s="361"/>
      <c r="S19" s="361"/>
      <c r="T19" s="361"/>
      <c r="U19" s="361"/>
      <c r="V19" s="361"/>
      <c r="W19" s="361"/>
      <c r="X19" s="118" t="s">
        <v>171</v>
      </c>
      <c r="Y19" s="16"/>
      <c r="Z19" s="31" t="s">
        <v>56</v>
      </c>
      <c r="AA19" s="15"/>
      <c r="AB19" s="362" t="s">
        <v>137</v>
      </c>
      <c r="AC19" s="362"/>
      <c r="AD19" s="16"/>
      <c r="AE19" s="31" t="s">
        <v>56</v>
      </c>
      <c r="AF19" s="15"/>
      <c r="AG19" s="362" t="s">
        <v>136</v>
      </c>
      <c r="AH19" s="366"/>
      <c r="AI19" s="68"/>
      <c r="AJ19" s="122">
        <f t="shared" si="0"/>
        <v>0</v>
      </c>
      <c r="AK19" s="124">
        <f t="shared" si="1"/>
        <v>0</v>
      </c>
      <c r="AL19" s="124"/>
      <c r="AM19" s="125" t="s">
        <v>124</v>
      </c>
      <c r="AZ19" s="125"/>
      <c r="BA19" s="125"/>
      <c r="BB19" s="125"/>
    </row>
    <row r="20" spans="1:54" s="25" customFormat="1" ht="21">
      <c r="A20" s="117"/>
      <c r="B20" s="359"/>
      <c r="C20" s="360"/>
      <c r="D20" s="360"/>
      <c r="E20" s="360"/>
      <c r="F20" s="360"/>
      <c r="G20" s="361" t="s">
        <v>118</v>
      </c>
      <c r="H20" s="361"/>
      <c r="I20" s="361"/>
      <c r="J20" s="361"/>
      <c r="K20" s="361"/>
      <c r="L20" s="361"/>
      <c r="M20" s="361"/>
      <c r="N20" s="361"/>
      <c r="O20" s="361"/>
      <c r="P20" s="361"/>
      <c r="Q20" s="361"/>
      <c r="R20" s="361"/>
      <c r="S20" s="361"/>
      <c r="T20" s="361"/>
      <c r="U20" s="361"/>
      <c r="V20" s="361"/>
      <c r="W20" s="361"/>
      <c r="X20" s="118" t="s">
        <v>171</v>
      </c>
      <c r="Y20" s="16"/>
      <c r="Z20" s="31" t="s">
        <v>56</v>
      </c>
      <c r="AA20" s="15"/>
      <c r="AB20" s="362" t="s">
        <v>137</v>
      </c>
      <c r="AC20" s="362"/>
      <c r="AD20" s="16"/>
      <c r="AE20" s="31" t="s">
        <v>56</v>
      </c>
      <c r="AF20" s="15"/>
      <c r="AG20" s="362" t="s">
        <v>136</v>
      </c>
      <c r="AH20" s="366"/>
      <c r="AI20" s="68"/>
      <c r="AJ20" s="122">
        <f t="shared" si="0"/>
        <v>0</v>
      </c>
      <c r="AK20" s="124">
        <f t="shared" si="1"/>
        <v>0</v>
      </c>
      <c r="AL20" s="124"/>
      <c r="AM20" s="125" t="s">
        <v>128</v>
      </c>
      <c r="AZ20" s="125"/>
      <c r="BA20" s="125"/>
      <c r="BB20" s="125"/>
    </row>
    <row r="21" spans="1:54" s="25" customFormat="1" ht="21">
      <c r="A21" s="117"/>
      <c r="B21" s="359"/>
      <c r="C21" s="360"/>
      <c r="D21" s="360"/>
      <c r="E21" s="360"/>
      <c r="F21" s="360"/>
      <c r="G21" s="361" t="s">
        <v>162</v>
      </c>
      <c r="H21" s="361"/>
      <c r="I21" s="361"/>
      <c r="J21" s="361"/>
      <c r="K21" s="361"/>
      <c r="L21" s="361"/>
      <c r="M21" s="361"/>
      <c r="N21" s="361"/>
      <c r="O21" s="361"/>
      <c r="P21" s="361"/>
      <c r="Q21" s="361"/>
      <c r="R21" s="361"/>
      <c r="S21" s="361"/>
      <c r="T21" s="361"/>
      <c r="U21" s="361"/>
      <c r="V21" s="361"/>
      <c r="W21" s="361"/>
      <c r="X21" s="118" t="s">
        <v>171</v>
      </c>
      <c r="Y21" s="16"/>
      <c r="Z21" s="31" t="s">
        <v>56</v>
      </c>
      <c r="AA21" s="15"/>
      <c r="AB21" s="362" t="s">
        <v>137</v>
      </c>
      <c r="AC21" s="362"/>
      <c r="AD21" s="16"/>
      <c r="AE21" s="31" t="s">
        <v>56</v>
      </c>
      <c r="AF21" s="15"/>
      <c r="AG21" s="362" t="s">
        <v>136</v>
      </c>
      <c r="AH21" s="366"/>
      <c r="AI21" s="68"/>
      <c r="AJ21" s="122">
        <f t="shared" si="0"/>
        <v>0</v>
      </c>
      <c r="AK21" s="124">
        <f t="shared" si="1"/>
        <v>0</v>
      </c>
      <c r="AL21" s="124"/>
      <c r="AM21" s="125" t="s">
        <v>39</v>
      </c>
      <c r="AZ21" s="125"/>
      <c r="BA21" s="125"/>
      <c r="BB21" s="125"/>
    </row>
    <row r="22" spans="1:54" s="25" customFormat="1" ht="21">
      <c r="A22" s="117"/>
      <c r="B22" s="359"/>
      <c r="C22" s="360"/>
      <c r="D22" s="360"/>
      <c r="E22" s="360"/>
      <c r="F22" s="360"/>
      <c r="G22" s="361" t="s">
        <v>118</v>
      </c>
      <c r="H22" s="361"/>
      <c r="I22" s="361"/>
      <c r="J22" s="361"/>
      <c r="K22" s="361"/>
      <c r="L22" s="361"/>
      <c r="M22" s="361"/>
      <c r="N22" s="361"/>
      <c r="O22" s="361"/>
      <c r="P22" s="361"/>
      <c r="Q22" s="361"/>
      <c r="R22" s="361"/>
      <c r="S22" s="361"/>
      <c r="T22" s="361"/>
      <c r="U22" s="361"/>
      <c r="V22" s="361"/>
      <c r="W22" s="361"/>
      <c r="X22" s="118" t="s">
        <v>171</v>
      </c>
      <c r="Y22" s="16"/>
      <c r="Z22" s="31" t="s">
        <v>56</v>
      </c>
      <c r="AA22" s="15"/>
      <c r="AB22" s="362" t="s">
        <v>137</v>
      </c>
      <c r="AC22" s="362"/>
      <c r="AD22" s="16"/>
      <c r="AE22" s="31" t="s">
        <v>56</v>
      </c>
      <c r="AF22" s="15"/>
      <c r="AG22" s="362" t="s">
        <v>136</v>
      </c>
      <c r="AH22" s="366"/>
      <c r="AI22" s="68"/>
      <c r="AJ22" s="122">
        <f t="shared" si="0"/>
        <v>0</v>
      </c>
      <c r="AK22" s="124">
        <f t="shared" si="1"/>
        <v>0</v>
      </c>
      <c r="AL22" s="124"/>
      <c r="AM22" s="125" t="s">
        <v>125</v>
      </c>
      <c r="AZ22" s="125"/>
      <c r="BA22" s="125"/>
      <c r="BB22" s="125"/>
    </row>
    <row r="23" spans="1:54" s="25" customFormat="1" ht="21">
      <c r="A23" s="117"/>
      <c r="B23" s="359"/>
      <c r="C23" s="360"/>
      <c r="D23" s="360"/>
      <c r="E23" s="360"/>
      <c r="F23" s="360"/>
      <c r="G23" s="361" t="s">
        <v>118</v>
      </c>
      <c r="H23" s="361"/>
      <c r="I23" s="361"/>
      <c r="J23" s="361"/>
      <c r="K23" s="361"/>
      <c r="L23" s="361"/>
      <c r="M23" s="361"/>
      <c r="N23" s="361"/>
      <c r="O23" s="361"/>
      <c r="P23" s="361"/>
      <c r="Q23" s="361"/>
      <c r="R23" s="361"/>
      <c r="S23" s="361"/>
      <c r="T23" s="361"/>
      <c r="U23" s="361"/>
      <c r="V23" s="361"/>
      <c r="W23" s="361"/>
      <c r="X23" s="118" t="s">
        <v>171</v>
      </c>
      <c r="Y23" s="15"/>
      <c r="Z23" s="31" t="s">
        <v>56</v>
      </c>
      <c r="AA23" s="15"/>
      <c r="AB23" s="362" t="s">
        <v>137</v>
      </c>
      <c r="AC23" s="362"/>
      <c r="AD23" s="16"/>
      <c r="AE23" s="31" t="s">
        <v>56</v>
      </c>
      <c r="AF23" s="15"/>
      <c r="AG23" s="362" t="s">
        <v>136</v>
      </c>
      <c r="AH23" s="366"/>
      <c r="AI23" s="68"/>
      <c r="AJ23" s="122">
        <f t="shared" si="0"/>
        <v>0</v>
      </c>
      <c r="AK23" s="124">
        <f t="shared" si="1"/>
        <v>0</v>
      </c>
      <c r="AL23" s="124"/>
      <c r="AM23" s="125" t="s">
        <v>126</v>
      </c>
      <c r="AZ23" s="125"/>
      <c r="BA23" s="125"/>
      <c r="BB23" s="125"/>
    </row>
    <row r="24" spans="1:54" s="25" customFormat="1" ht="21">
      <c r="A24" s="117"/>
      <c r="B24" s="359"/>
      <c r="C24" s="360"/>
      <c r="D24" s="360"/>
      <c r="E24" s="360"/>
      <c r="F24" s="360"/>
      <c r="G24" s="361" t="s">
        <v>118</v>
      </c>
      <c r="H24" s="361"/>
      <c r="I24" s="361"/>
      <c r="J24" s="361"/>
      <c r="K24" s="361"/>
      <c r="L24" s="361"/>
      <c r="M24" s="361"/>
      <c r="N24" s="361"/>
      <c r="O24" s="361"/>
      <c r="P24" s="361"/>
      <c r="Q24" s="361"/>
      <c r="R24" s="361"/>
      <c r="S24" s="361"/>
      <c r="T24" s="361"/>
      <c r="U24" s="361"/>
      <c r="V24" s="361"/>
      <c r="W24" s="361"/>
      <c r="X24" s="118" t="s">
        <v>171</v>
      </c>
      <c r="Y24" s="15"/>
      <c r="Z24" s="31" t="s">
        <v>56</v>
      </c>
      <c r="AA24" s="15"/>
      <c r="AB24" s="362" t="s">
        <v>137</v>
      </c>
      <c r="AC24" s="362"/>
      <c r="AD24" s="16"/>
      <c r="AE24" s="31" t="s">
        <v>56</v>
      </c>
      <c r="AF24" s="15"/>
      <c r="AG24" s="362" t="s">
        <v>136</v>
      </c>
      <c r="AH24" s="366"/>
      <c r="AI24" s="68"/>
      <c r="AJ24" s="122">
        <f t="shared" si="0"/>
        <v>0</v>
      </c>
      <c r="AK24" s="124">
        <f t="shared" si="1"/>
        <v>0</v>
      </c>
      <c r="AL24" s="124"/>
      <c r="AM24" s="125" t="s">
        <v>127</v>
      </c>
      <c r="AZ24" s="125"/>
      <c r="BA24" s="125"/>
      <c r="BB24" s="125"/>
    </row>
    <row r="25" spans="1:54" s="25" customFormat="1" ht="21">
      <c r="A25" s="117"/>
      <c r="B25" s="359"/>
      <c r="C25" s="360"/>
      <c r="D25" s="360"/>
      <c r="E25" s="360"/>
      <c r="F25" s="360"/>
      <c r="G25" s="361" t="s">
        <v>118</v>
      </c>
      <c r="H25" s="361"/>
      <c r="I25" s="361"/>
      <c r="J25" s="361"/>
      <c r="K25" s="361"/>
      <c r="L25" s="361"/>
      <c r="M25" s="361"/>
      <c r="N25" s="361"/>
      <c r="O25" s="361"/>
      <c r="P25" s="361"/>
      <c r="Q25" s="361"/>
      <c r="R25" s="361"/>
      <c r="S25" s="361"/>
      <c r="T25" s="361"/>
      <c r="U25" s="361"/>
      <c r="V25" s="361"/>
      <c r="W25" s="361"/>
      <c r="X25" s="118" t="s">
        <v>171</v>
      </c>
      <c r="Y25" s="15"/>
      <c r="Z25" s="31" t="s">
        <v>56</v>
      </c>
      <c r="AA25" s="15"/>
      <c r="AB25" s="362" t="s">
        <v>137</v>
      </c>
      <c r="AC25" s="362"/>
      <c r="AD25" s="15"/>
      <c r="AE25" s="31" t="s">
        <v>56</v>
      </c>
      <c r="AF25" s="15"/>
      <c r="AG25" s="362" t="s">
        <v>136</v>
      </c>
      <c r="AH25" s="366"/>
      <c r="AI25" s="68"/>
      <c r="AJ25" s="122">
        <f t="shared" si="0"/>
        <v>0</v>
      </c>
      <c r="AK25" s="124">
        <f t="shared" si="1"/>
        <v>0</v>
      </c>
      <c r="AL25" s="124"/>
      <c r="AM25" s="125" t="s">
        <v>129</v>
      </c>
      <c r="AZ25" s="125"/>
      <c r="BA25" s="125"/>
      <c r="BB25" s="125"/>
    </row>
    <row r="26" spans="1:54" s="25" customFormat="1" ht="21">
      <c r="A26" s="117"/>
      <c r="B26" s="359"/>
      <c r="C26" s="360"/>
      <c r="D26" s="360"/>
      <c r="E26" s="360"/>
      <c r="F26" s="360"/>
      <c r="G26" s="361" t="s">
        <v>118</v>
      </c>
      <c r="H26" s="361"/>
      <c r="I26" s="361"/>
      <c r="J26" s="361"/>
      <c r="K26" s="361"/>
      <c r="L26" s="361"/>
      <c r="M26" s="361"/>
      <c r="N26" s="361"/>
      <c r="O26" s="361"/>
      <c r="P26" s="361"/>
      <c r="Q26" s="361"/>
      <c r="R26" s="361"/>
      <c r="S26" s="361"/>
      <c r="T26" s="361"/>
      <c r="U26" s="361"/>
      <c r="V26" s="361"/>
      <c r="W26" s="361"/>
      <c r="X26" s="118" t="s">
        <v>171</v>
      </c>
      <c r="Y26" s="15"/>
      <c r="Z26" s="31" t="s">
        <v>56</v>
      </c>
      <c r="AA26" s="15"/>
      <c r="AB26" s="362" t="s">
        <v>137</v>
      </c>
      <c r="AC26" s="362"/>
      <c r="AD26" s="15"/>
      <c r="AE26" s="31" t="s">
        <v>56</v>
      </c>
      <c r="AF26" s="15"/>
      <c r="AG26" s="362" t="s">
        <v>136</v>
      </c>
      <c r="AH26" s="366"/>
      <c r="AI26" s="68"/>
      <c r="AJ26" s="122">
        <f t="shared" si="0"/>
        <v>0</v>
      </c>
      <c r="AK26" s="124">
        <f t="shared" si="1"/>
        <v>0</v>
      </c>
      <c r="AL26" s="124"/>
      <c r="AM26" s="125" t="s">
        <v>130</v>
      </c>
      <c r="AZ26" s="125"/>
      <c r="BA26" s="125"/>
      <c r="BB26" s="125"/>
    </row>
    <row r="27" spans="1:54" s="25" customFormat="1" ht="21">
      <c r="A27" s="117"/>
      <c r="B27" s="359"/>
      <c r="C27" s="360"/>
      <c r="D27" s="360"/>
      <c r="E27" s="360"/>
      <c r="F27" s="360"/>
      <c r="G27" s="361" t="s">
        <v>118</v>
      </c>
      <c r="H27" s="361"/>
      <c r="I27" s="361"/>
      <c r="J27" s="361"/>
      <c r="K27" s="361"/>
      <c r="L27" s="361"/>
      <c r="M27" s="361"/>
      <c r="N27" s="361"/>
      <c r="O27" s="361"/>
      <c r="P27" s="361"/>
      <c r="Q27" s="361"/>
      <c r="R27" s="361"/>
      <c r="S27" s="361"/>
      <c r="T27" s="361"/>
      <c r="U27" s="361"/>
      <c r="V27" s="361"/>
      <c r="W27" s="361"/>
      <c r="X27" s="118" t="s">
        <v>171</v>
      </c>
      <c r="Y27" s="15"/>
      <c r="Z27" s="31" t="s">
        <v>56</v>
      </c>
      <c r="AA27" s="15"/>
      <c r="AB27" s="362" t="s">
        <v>137</v>
      </c>
      <c r="AC27" s="362"/>
      <c r="AD27" s="15"/>
      <c r="AE27" s="31" t="s">
        <v>56</v>
      </c>
      <c r="AF27" s="15"/>
      <c r="AG27" s="362" t="s">
        <v>136</v>
      </c>
      <c r="AH27" s="366"/>
      <c r="AI27" s="68"/>
      <c r="AJ27" s="122">
        <f t="shared" si="0"/>
        <v>0</v>
      </c>
      <c r="AK27" s="124">
        <f t="shared" si="1"/>
        <v>0</v>
      </c>
      <c r="AL27" s="124"/>
      <c r="AM27" s="125" t="s">
        <v>131</v>
      </c>
      <c r="AZ27" s="125"/>
      <c r="BA27" s="125"/>
      <c r="BB27" s="125"/>
    </row>
    <row r="28" spans="1:54" s="25" customFormat="1" ht="21">
      <c r="A28" s="117"/>
      <c r="B28" s="359"/>
      <c r="C28" s="360"/>
      <c r="D28" s="360"/>
      <c r="E28" s="360"/>
      <c r="F28" s="360"/>
      <c r="G28" s="361" t="s">
        <v>118</v>
      </c>
      <c r="H28" s="361"/>
      <c r="I28" s="361"/>
      <c r="J28" s="361"/>
      <c r="K28" s="361"/>
      <c r="L28" s="361"/>
      <c r="M28" s="361"/>
      <c r="N28" s="361"/>
      <c r="O28" s="361"/>
      <c r="P28" s="361"/>
      <c r="Q28" s="361"/>
      <c r="R28" s="361"/>
      <c r="S28" s="361"/>
      <c r="T28" s="361"/>
      <c r="U28" s="361"/>
      <c r="V28" s="361"/>
      <c r="W28" s="361"/>
      <c r="X28" s="118" t="s">
        <v>171</v>
      </c>
      <c r="Y28" s="15"/>
      <c r="Z28" s="31" t="s">
        <v>56</v>
      </c>
      <c r="AA28" s="15"/>
      <c r="AB28" s="362" t="s">
        <v>137</v>
      </c>
      <c r="AC28" s="362"/>
      <c r="AD28" s="15"/>
      <c r="AE28" s="31" t="s">
        <v>56</v>
      </c>
      <c r="AF28" s="15"/>
      <c r="AG28" s="362" t="s">
        <v>136</v>
      </c>
      <c r="AH28" s="366"/>
      <c r="AI28" s="68"/>
      <c r="AJ28" s="122">
        <f t="shared" si="0"/>
        <v>0</v>
      </c>
      <c r="AK28" s="124">
        <f t="shared" si="1"/>
        <v>0</v>
      </c>
      <c r="AL28" s="124"/>
      <c r="AM28" s="125" t="s">
        <v>173</v>
      </c>
      <c r="AZ28" s="125"/>
      <c r="BA28" s="125"/>
      <c r="BB28" s="125"/>
    </row>
    <row r="29" spans="1:54" s="25" customFormat="1" ht="21">
      <c r="A29" s="117"/>
      <c r="B29" s="359"/>
      <c r="C29" s="360"/>
      <c r="D29" s="360"/>
      <c r="E29" s="360"/>
      <c r="F29" s="360"/>
      <c r="G29" s="361" t="s">
        <v>118</v>
      </c>
      <c r="H29" s="361"/>
      <c r="I29" s="361"/>
      <c r="J29" s="361"/>
      <c r="K29" s="361"/>
      <c r="L29" s="361"/>
      <c r="M29" s="361"/>
      <c r="N29" s="361"/>
      <c r="O29" s="361"/>
      <c r="P29" s="361"/>
      <c r="Q29" s="361"/>
      <c r="R29" s="361"/>
      <c r="S29" s="361"/>
      <c r="T29" s="361"/>
      <c r="U29" s="361"/>
      <c r="V29" s="361"/>
      <c r="W29" s="361"/>
      <c r="X29" s="118" t="s">
        <v>171</v>
      </c>
      <c r="Y29" s="15"/>
      <c r="Z29" s="31" t="s">
        <v>56</v>
      </c>
      <c r="AA29" s="15"/>
      <c r="AB29" s="362" t="s">
        <v>137</v>
      </c>
      <c r="AC29" s="362"/>
      <c r="AD29" s="15"/>
      <c r="AE29" s="31" t="s">
        <v>56</v>
      </c>
      <c r="AF29" s="15"/>
      <c r="AG29" s="362" t="s">
        <v>136</v>
      </c>
      <c r="AH29" s="366"/>
      <c r="AI29" s="68"/>
      <c r="AJ29" s="122">
        <f t="shared" si="0"/>
        <v>0</v>
      </c>
      <c r="AK29" s="124">
        <f t="shared" si="1"/>
        <v>0</v>
      </c>
      <c r="AL29" s="124"/>
      <c r="AM29" s="125" t="s">
        <v>174</v>
      </c>
      <c r="AZ29" s="125"/>
      <c r="BA29" s="125"/>
      <c r="BB29" s="125"/>
    </row>
    <row r="30" spans="1:54" s="25" customFormat="1" ht="21">
      <c r="A30" s="117"/>
      <c r="B30" s="359"/>
      <c r="C30" s="360"/>
      <c r="D30" s="360"/>
      <c r="E30" s="360"/>
      <c r="F30" s="360"/>
      <c r="G30" s="361" t="s">
        <v>118</v>
      </c>
      <c r="H30" s="361"/>
      <c r="I30" s="361"/>
      <c r="J30" s="361"/>
      <c r="K30" s="361"/>
      <c r="L30" s="361"/>
      <c r="M30" s="361"/>
      <c r="N30" s="361"/>
      <c r="O30" s="361"/>
      <c r="P30" s="361"/>
      <c r="Q30" s="361"/>
      <c r="R30" s="361"/>
      <c r="S30" s="361"/>
      <c r="T30" s="361"/>
      <c r="U30" s="361"/>
      <c r="V30" s="361"/>
      <c r="W30" s="361"/>
      <c r="X30" s="118" t="s">
        <v>171</v>
      </c>
      <c r="Y30" s="15"/>
      <c r="Z30" s="31" t="s">
        <v>56</v>
      </c>
      <c r="AA30" s="15"/>
      <c r="AB30" s="362" t="s">
        <v>137</v>
      </c>
      <c r="AC30" s="362"/>
      <c r="AD30" s="15"/>
      <c r="AE30" s="31" t="s">
        <v>56</v>
      </c>
      <c r="AF30" s="15"/>
      <c r="AG30" s="362" t="s">
        <v>136</v>
      </c>
      <c r="AH30" s="366"/>
      <c r="AI30" s="68"/>
      <c r="AJ30" s="122">
        <f t="shared" si="0"/>
        <v>0</v>
      </c>
      <c r="AK30" s="124">
        <f t="shared" si="1"/>
        <v>0</v>
      </c>
      <c r="AL30" s="124"/>
      <c r="AM30" s="125" t="s">
        <v>175</v>
      </c>
      <c r="AZ30" s="125"/>
      <c r="BA30" s="125"/>
      <c r="BB30" s="125"/>
    </row>
    <row r="31" spans="1:54" s="25" customFormat="1" ht="21">
      <c r="A31" s="117"/>
      <c r="B31" s="359"/>
      <c r="C31" s="360"/>
      <c r="D31" s="360"/>
      <c r="E31" s="360"/>
      <c r="F31" s="360"/>
      <c r="G31" s="361" t="s">
        <v>118</v>
      </c>
      <c r="H31" s="361"/>
      <c r="I31" s="361"/>
      <c r="J31" s="361"/>
      <c r="K31" s="361"/>
      <c r="L31" s="361"/>
      <c r="M31" s="361"/>
      <c r="N31" s="361"/>
      <c r="O31" s="361"/>
      <c r="P31" s="361"/>
      <c r="Q31" s="361"/>
      <c r="R31" s="361"/>
      <c r="S31" s="361"/>
      <c r="T31" s="361"/>
      <c r="U31" s="361"/>
      <c r="V31" s="361"/>
      <c r="W31" s="361"/>
      <c r="X31" s="118" t="s">
        <v>171</v>
      </c>
      <c r="Y31" s="15"/>
      <c r="Z31" s="31" t="s">
        <v>56</v>
      </c>
      <c r="AA31" s="15"/>
      <c r="AB31" s="362" t="s">
        <v>137</v>
      </c>
      <c r="AC31" s="362"/>
      <c r="AD31" s="15"/>
      <c r="AE31" s="31" t="s">
        <v>56</v>
      </c>
      <c r="AF31" s="15"/>
      <c r="AG31" s="362" t="s">
        <v>136</v>
      </c>
      <c r="AH31" s="366"/>
      <c r="AI31" s="68"/>
      <c r="AJ31" s="122">
        <f t="shared" si="0"/>
        <v>0</v>
      </c>
      <c r="AK31" s="124">
        <f t="shared" si="1"/>
        <v>0</v>
      </c>
      <c r="AL31" s="124"/>
      <c r="AM31" s="125"/>
      <c r="AZ31" s="125"/>
      <c r="BA31" s="125"/>
      <c r="BB31" s="125"/>
    </row>
    <row r="32" spans="1:54" s="25" customFormat="1" ht="21">
      <c r="A32" s="117"/>
      <c r="B32" s="359"/>
      <c r="C32" s="360"/>
      <c r="D32" s="360"/>
      <c r="E32" s="360"/>
      <c r="F32" s="360"/>
      <c r="G32" s="361" t="s">
        <v>118</v>
      </c>
      <c r="H32" s="361"/>
      <c r="I32" s="361"/>
      <c r="J32" s="361"/>
      <c r="K32" s="361"/>
      <c r="L32" s="361"/>
      <c r="M32" s="361"/>
      <c r="N32" s="361"/>
      <c r="O32" s="361"/>
      <c r="P32" s="361"/>
      <c r="Q32" s="361"/>
      <c r="R32" s="361"/>
      <c r="S32" s="361"/>
      <c r="T32" s="361"/>
      <c r="U32" s="361"/>
      <c r="V32" s="361"/>
      <c r="W32" s="361"/>
      <c r="X32" s="118" t="s">
        <v>171</v>
      </c>
      <c r="Y32" s="15"/>
      <c r="Z32" s="31" t="s">
        <v>56</v>
      </c>
      <c r="AA32" s="15"/>
      <c r="AB32" s="362" t="s">
        <v>137</v>
      </c>
      <c r="AC32" s="362"/>
      <c r="AD32" s="15"/>
      <c r="AE32" s="31" t="s">
        <v>56</v>
      </c>
      <c r="AF32" s="15"/>
      <c r="AG32" s="362" t="s">
        <v>136</v>
      </c>
      <c r="AH32" s="366"/>
      <c r="AI32" s="68"/>
      <c r="AJ32" s="122">
        <f t="shared" si="0"/>
        <v>0</v>
      </c>
      <c r="AK32" s="124">
        <f t="shared" si="1"/>
        <v>0</v>
      </c>
      <c r="AL32" s="124"/>
      <c r="AM32" s="125"/>
      <c r="AZ32" s="125"/>
      <c r="BA32" s="125"/>
      <c r="BB32" s="125"/>
    </row>
    <row r="33" spans="1:54" s="25" customFormat="1" ht="21">
      <c r="A33" s="117"/>
      <c r="B33" s="359"/>
      <c r="C33" s="360"/>
      <c r="D33" s="360"/>
      <c r="E33" s="360"/>
      <c r="F33" s="360"/>
      <c r="G33" s="361" t="s">
        <v>118</v>
      </c>
      <c r="H33" s="361"/>
      <c r="I33" s="361"/>
      <c r="J33" s="361"/>
      <c r="K33" s="361"/>
      <c r="L33" s="361"/>
      <c r="M33" s="361"/>
      <c r="N33" s="361"/>
      <c r="O33" s="361"/>
      <c r="P33" s="361"/>
      <c r="Q33" s="361"/>
      <c r="R33" s="361"/>
      <c r="S33" s="361"/>
      <c r="T33" s="361"/>
      <c r="U33" s="361"/>
      <c r="V33" s="361"/>
      <c r="W33" s="361"/>
      <c r="X33" s="118" t="s">
        <v>171</v>
      </c>
      <c r="Y33" s="15"/>
      <c r="Z33" s="31" t="s">
        <v>56</v>
      </c>
      <c r="AA33" s="15"/>
      <c r="AB33" s="362" t="s">
        <v>137</v>
      </c>
      <c r="AC33" s="362"/>
      <c r="AD33" s="15"/>
      <c r="AE33" s="31" t="s">
        <v>56</v>
      </c>
      <c r="AF33" s="15"/>
      <c r="AG33" s="362" t="s">
        <v>136</v>
      </c>
      <c r="AH33" s="366"/>
      <c r="AI33" s="68"/>
      <c r="AJ33" s="122">
        <f t="shared" si="0"/>
        <v>0</v>
      </c>
      <c r="AK33" s="124">
        <f t="shared" si="1"/>
        <v>0</v>
      </c>
      <c r="AL33" s="124"/>
      <c r="AM33" s="125"/>
      <c r="AZ33" s="125"/>
      <c r="BA33" s="125"/>
      <c r="BB33" s="125"/>
    </row>
    <row r="34" spans="1:54" s="25" customFormat="1" ht="21">
      <c r="A34" s="117"/>
      <c r="B34" s="359"/>
      <c r="C34" s="360"/>
      <c r="D34" s="360"/>
      <c r="E34" s="360"/>
      <c r="F34" s="360"/>
      <c r="G34" s="361" t="s">
        <v>118</v>
      </c>
      <c r="H34" s="361"/>
      <c r="I34" s="361"/>
      <c r="J34" s="361"/>
      <c r="K34" s="361"/>
      <c r="L34" s="361"/>
      <c r="M34" s="361"/>
      <c r="N34" s="361"/>
      <c r="O34" s="361"/>
      <c r="P34" s="361"/>
      <c r="Q34" s="361"/>
      <c r="R34" s="361"/>
      <c r="S34" s="361"/>
      <c r="T34" s="361"/>
      <c r="U34" s="361"/>
      <c r="V34" s="361"/>
      <c r="W34" s="361"/>
      <c r="X34" s="118" t="s">
        <v>171</v>
      </c>
      <c r="Y34" s="15"/>
      <c r="Z34" s="31" t="s">
        <v>56</v>
      </c>
      <c r="AA34" s="15"/>
      <c r="AB34" s="362" t="s">
        <v>137</v>
      </c>
      <c r="AC34" s="362"/>
      <c r="AD34" s="15"/>
      <c r="AE34" s="31" t="s">
        <v>56</v>
      </c>
      <c r="AF34" s="15"/>
      <c r="AG34" s="362" t="s">
        <v>136</v>
      </c>
      <c r="AH34" s="366"/>
      <c r="AI34" s="68"/>
      <c r="AJ34" s="122">
        <f t="shared" si="0"/>
        <v>0</v>
      </c>
      <c r="AK34" s="124">
        <f t="shared" si="1"/>
        <v>0</v>
      </c>
      <c r="AL34" s="124"/>
      <c r="AM34" s="125"/>
      <c r="AZ34" s="125"/>
      <c r="BA34" s="125"/>
      <c r="BB34" s="125"/>
    </row>
    <row r="35" spans="1:54" s="25" customFormat="1" ht="21">
      <c r="A35" s="117"/>
      <c r="B35" s="359"/>
      <c r="C35" s="360"/>
      <c r="D35" s="360"/>
      <c r="E35" s="360"/>
      <c r="F35" s="360"/>
      <c r="G35" s="361" t="s">
        <v>118</v>
      </c>
      <c r="H35" s="361"/>
      <c r="I35" s="361"/>
      <c r="J35" s="361"/>
      <c r="K35" s="361"/>
      <c r="L35" s="361"/>
      <c r="M35" s="361"/>
      <c r="N35" s="361"/>
      <c r="O35" s="361"/>
      <c r="P35" s="361"/>
      <c r="Q35" s="361"/>
      <c r="R35" s="361"/>
      <c r="S35" s="361"/>
      <c r="T35" s="361"/>
      <c r="U35" s="361"/>
      <c r="V35" s="361"/>
      <c r="W35" s="361"/>
      <c r="X35" s="118" t="s">
        <v>171</v>
      </c>
      <c r="Y35" s="15"/>
      <c r="Z35" s="31" t="s">
        <v>56</v>
      </c>
      <c r="AA35" s="15"/>
      <c r="AB35" s="362" t="s">
        <v>137</v>
      </c>
      <c r="AC35" s="362"/>
      <c r="AD35" s="15"/>
      <c r="AE35" s="31" t="s">
        <v>56</v>
      </c>
      <c r="AF35" s="15"/>
      <c r="AG35" s="362" t="s">
        <v>136</v>
      </c>
      <c r="AH35" s="366"/>
      <c r="AI35" s="68"/>
      <c r="AJ35" s="122">
        <f aca="true" t="shared" si="2" ref="AJ35:AJ40">(AD35-Y35)*12+AF35-AA35</f>
        <v>0</v>
      </c>
      <c r="AK35" s="124">
        <f aca="true" t="shared" si="3" ref="AK35:AK40">IF(Y35=AD35,AA35,1)</f>
        <v>0</v>
      </c>
      <c r="AL35" s="124"/>
      <c r="AM35" s="125"/>
      <c r="AZ35" s="125"/>
      <c r="BA35" s="125"/>
      <c r="BB35" s="125"/>
    </row>
    <row r="36" spans="1:54" s="25" customFormat="1" ht="21">
      <c r="A36" s="117"/>
      <c r="B36" s="359"/>
      <c r="C36" s="360"/>
      <c r="D36" s="360"/>
      <c r="E36" s="360"/>
      <c r="F36" s="360"/>
      <c r="G36" s="361" t="s">
        <v>118</v>
      </c>
      <c r="H36" s="361"/>
      <c r="I36" s="361"/>
      <c r="J36" s="361"/>
      <c r="K36" s="361"/>
      <c r="L36" s="361"/>
      <c r="M36" s="361"/>
      <c r="N36" s="361"/>
      <c r="O36" s="361"/>
      <c r="P36" s="361"/>
      <c r="Q36" s="361"/>
      <c r="R36" s="361"/>
      <c r="S36" s="361"/>
      <c r="T36" s="361"/>
      <c r="U36" s="361"/>
      <c r="V36" s="361"/>
      <c r="W36" s="361"/>
      <c r="X36" s="118" t="s">
        <v>171</v>
      </c>
      <c r="Y36" s="15"/>
      <c r="Z36" s="31" t="s">
        <v>56</v>
      </c>
      <c r="AA36" s="15"/>
      <c r="AB36" s="362" t="s">
        <v>137</v>
      </c>
      <c r="AC36" s="362"/>
      <c r="AD36" s="15"/>
      <c r="AE36" s="31" t="s">
        <v>56</v>
      </c>
      <c r="AF36" s="15"/>
      <c r="AG36" s="362" t="s">
        <v>136</v>
      </c>
      <c r="AH36" s="366"/>
      <c r="AI36" s="68"/>
      <c r="AJ36" s="122">
        <f t="shared" si="2"/>
        <v>0</v>
      </c>
      <c r="AK36" s="124">
        <f t="shared" si="3"/>
        <v>0</v>
      </c>
      <c r="AL36" s="124"/>
      <c r="AM36" s="125"/>
      <c r="AZ36" s="125"/>
      <c r="BA36" s="125"/>
      <c r="BB36" s="125"/>
    </row>
    <row r="37" spans="1:54" s="25" customFormat="1" ht="21">
      <c r="A37" s="117"/>
      <c r="B37" s="359"/>
      <c r="C37" s="360"/>
      <c r="D37" s="360"/>
      <c r="E37" s="360"/>
      <c r="F37" s="360"/>
      <c r="G37" s="361" t="s">
        <v>118</v>
      </c>
      <c r="H37" s="361"/>
      <c r="I37" s="361"/>
      <c r="J37" s="361"/>
      <c r="K37" s="361"/>
      <c r="L37" s="361"/>
      <c r="M37" s="361"/>
      <c r="N37" s="361"/>
      <c r="O37" s="361"/>
      <c r="P37" s="361"/>
      <c r="Q37" s="361"/>
      <c r="R37" s="361"/>
      <c r="S37" s="361"/>
      <c r="T37" s="361"/>
      <c r="U37" s="361"/>
      <c r="V37" s="361"/>
      <c r="W37" s="361"/>
      <c r="X37" s="118" t="s">
        <v>171</v>
      </c>
      <c r="Y37" s="15"/>
      <c r="Z37" s="31" t="s">
        <v>56</v>
      </c>
      <c r="AA37" s="15"/>
      <c r="AB37" s="362" t="s">
        <v>137</v>
      </c>
      <c r="AC37" s="362"/>
      <c r="AD37" s="15"/>
      <c r="AE37" s="31" t="s">
        <v>56</v>
      </c>
      <c r="AF37" s="15"/>
      <c r="AG37" s="362" t="s">
        <v>136</v>
      </c>
      <c r="AH37" s="366"/>
      <c r="AI37" s="68"/>
      <c r="AJ37" s="122">
        <f t="shared" si="2"/>
        <v>0</v>
      </c>
      <c r="AK37" s="124">
        <f t="shared" si="3"/>
        <v>0</v>
      </c>
      <c r="AL37" s="124"/>
      <c r="AM37" s="125"/>
      <c r="AZ37" s="125"/>
      <c r="BA37" s="125"/>
      <c r="BB37" s="125"/>
    </row>
    <row r="38" spans="1:54" s="25" customFormat="1" ht="21">
      <c r="A38" s="117"/>
      <c r="B38" s="359"/>
      <c r="C38" s="360"/>
      <c r="D38" s="360"/>
      <c r="E38" s="360"/>
      <c r="F38" s="360"/>
      <c r="G38" s="361" t="s">
        <v>118</v>
      </c>
      <c r="H38" s="361"/>
      <c r="I38" s="361"/>
      <c r="J38" s="361"/>
      <c r="K38" s="361"/>
      <c r="L38" s="361"/>
      <c r="M38" s="361"/>
      <c r="N38" s="361"/>
      <c r="O38" s="361"/>
      <c r="P38" s="361"/>
      <c r="Q38" s="361"/>
      <c r="R38" s="361"/>
      <c r="S38" s="361"/>
      <c r="T38" s="361"/>
      <c r="U38" s="361"/>
      <c r="V38" s="361"/>
      <c r="W38" s="361"/>
      <c r="X38" s="118" t="s">
        <v>171</v>
      </c>
      <c r="Y38" s="15"/>
      <c r="Z38" s="31" t="s">
        <v>56</v>
      </c>
      <c r="AA38" s="15"/>
      <c r="AB38" s="362" t="s">
        <v>137</v>
      </c>
      <c r="AC38" s="362"/>
      <c r="AD38" s="15"/>
      <c r="AE38" s="31" t="s">
        <v>56</v>
      </c>
      <c r="AF38" s="15"/>
      <c r="AG38" s="362" t="s">
        <v>136</v>
      </c>
      <c r="AH38" s="366"/>
      <c r="AI38" s="68"/>
      <c r="AJ38" s="122">
        <f t="shared" si="2"/>
        <v>0</v>
      </c>
      <c r="AK38" s="124">
        <f t="shared" si="3"/>
        <v>0</v>
      </c>
      <c r="AL38" s="124"/>
      <c r="AM38" s="125"/>
      <c r="AZ38" s="125"/>
      <c r="BA38" s="125"/>
      <c r="BB38" s="125"/>
    </row>
    <row r="39" spans="1:54" s="25" customFormat="1" ht="21">
      <c r="A39" s="117"/>
      <c r="B39" s="359"/>
      <c r="C39" s="360"/>
      <c r="D39" s="360"/>
      <c r="E39" s="360"/>
      <c r="F39" s="360"/>
      <c r="G39" s="361" t="s">
        <v>118</v>
      </c>
      <c r="H39" s="361"/>
      <c r="I39" s="361"/>
      <c r="J39" s="361"/>
      <c r="K39" s="361"/>
      <c r="L39" s="361"/>
      <c r="M39" s="361"/>
      <c r="N39" s="361"/>
      <c r="O39" s="361"/>
      <c r="P39" s="361"/>
      <c r="Q39" s="361"/>
      <c r="R39" s="361"/>
      <c r="S39" s="361"/>
      <c r="T39" s="361"/>
      <c r="U39" s="361"/>
      <c r="V39" s="361"/>
      <c r="W39" s="361"/>
      <c r="X39" s="118" t="s">
        <v>171</v>
      </c>
      <c r="Y39" s="15"/>
      <c r="Z39" s="31" t="s">
        <v>56</v>
      </c>
      <c r="AA39" s="15"/>
      <c r="AB39" s="362" t="s">
        <v>137</v>
      </c>
      <c r="AC39" s="362"/>
      <c r="AD39" s="15"/>
      <c r="AE39" s="31" t="s">
        <v>56</v>
      </c>
      <c r="AF39" s="15"/>
      <c r="AG39" s="362" t="s">
        <v>136</v>
      </c>
      <c r="AH39" s="366"/>
      <c r="AI39" s="68"/>
      <c r="AJ39" s="122">
        <f t="shared" si="2"/>
        <v>0</v>
      </c>
      <c r="AK39" s="124">
        <f t="shared" si="3"/>
        <v>0</v>
      </c>
      <c r="AL39" s="124"/>
      <c r="AM39" s="125"/>
      <c r="AZ39" s="125"/>
      <c r="BA39" s="125"/>
      <c r="BB39" s="125"/>
    </row>
    <row r="40" spans="1:54" s="25" customFormat="1" ht="21">
      <c r="A40" s="117"/>
      <c r="B40" s="359"/>
      <c r="C40" s="360"/>
      <c r="D40" s="360"/>
      <c r="E40" s="360"/>
      <c r="F40" s="360"/>
      <c r="G40" s="361" t="s">
        <v>118</v>
      </c>
      <c r="H40" s="361"/>
      <c r="I40" s="361"/>
      <c r="J40" s="361"/>
      <c r="K40" s="361"/>
      <c r="L40" s="361"/>
      <c r="M40" s="361"/>
      <c r="N40" s="361"/>
      <c r="O40" s="361"/>
      <c r="P40" s="361"/>
      <c r="Q40" s="361"/>
      <c r="R40" s="361"/>
      <c r="S40" s="361"/>
      <c r="T40" s="361"/>
      <c r="U40" s="361"/>
      <c r="V40" s="361"/>
      <c r="W40" s="361"/>
      <c r="X40" s="118" t="s">
        <v>171</v>
      </c>
      <c r="Y40" s="15"/>
      <c r="Z40" s="31" t="s">
        <v>56</v>
      </c>
      <c r="AA40" s="15"/>
      <c r="AB40" s="362" t="s">
        <v>137</v>
      </c>
      <c r="AC40" s="362"/>
      <c r="AD40" s="15"/>
      <c r="AE40" s="31" t="s">
        <v>56</v>
      </c>
      <c r="AF40" s="15"/>
      <c r="AG40" s="362" t="s">
        <v>136</v>
      </c>
      <c r="AH40" s="366"/>
      <c r="AI40" s="68"/>
      <c r="AJ40" s="122">
        <f t="shared" si="2"/>
        <v>0</v>
      </c>
      <c r="AK40" s="124">
        <f t="shared" si="3"/>
        <v>0</v>
      </c>
      <c r="AL40" s="124"/>
      <c r="AM40" s="125"/>
      <c r="AZ40" s="125"/>
      <c r="BA40" s="125"/>
      <c r="BB40" s="125"/>
    </row>
    <row r="41" spans="1:54" s="25" customFormat="1" ht="21.75" thickBot="1">
      <c r="A41" s="117"/>
      <c r="B41" s="359"/>
      <c r="C41" s="360"/>
      <c r="D41" s="360"/>
      <c r="E41" s="360"/>
      <c r="F41" s="360"/>
      <c r="G41" s="363" t="s">
        <v>118</v>
      </c>
      <c r="H41" s="363"/>
      <c r="I41" s="363"/>
      <c r="J41" s="363"/>
      <c r="K41" s="363"/>
      <c r="L41" s="363"/>
      <c r="M41" s="363"/>
      <c r="N41" s="363"/>
      <c r="O41" s="363"/>
      <c r="P41" s="363"/>
      <c r="Q41" s="363"/>
      <c r="R41" s="363"/>
      <c r="S41" s="363"/>
      <c r="T41" s="363"/>
      <c r="U41" s="363"/>
      <c r="V41" s="363"/>
      <c r="W41" s="363"/>
      <c r="X41" s="118" t="s">
        <v>171</v>
      </c>
      <c r="Y41" s="145"/>
      <c r="Z41" s="146" t="s">
        <v>56</v>
      </c>
      <c r="AA41" s="145"/>
      <c r="AB41" s="364" t="s">
        <v>137</v>
      </c>
      <c r="AC41" s="364"/>
      <c r="AD41" s="145"/>
      <c r="AE41" s="146" t="s">
        <v>56</v>
      </c>
      <c r="AF41" s="145"/>
      <c r="AG41" s="364" t="s">
        <v>136</v>
      </c>
      <c r="AH41" s="365"/>
      <c r="AI41" s="68"/>
      <c r="AJ41" s="122">
        <f t="shared" si="0"/>
        <v>0</v>
      </c>
      <c r="AK41" s="124">
        <f t="shared" si="1"/>
        <v>0</v>
      </c>
      <c r="AL41" s="124"/>
      <c r="AM41" s="125"/>
      <c r="AZ41" s="125"/>
      <c r="BA41" s="125"/>
      <c r="BB41" s="125"/>
    </row>
    <row r="42" spans="1:54" s="25" customFormat="1" ht="14.25" customHeight="1" thickBot="1">
      <c r="A42" s="122"/>
      <c r="B42" s="355" t="s">
        <v>148</v>
      </c>
      <c r="C42" s="356"/>
      <c r="D42" s="356"/>
      <c r="E42" s="356"/>
      <c r="F42" s="356"/>
      <c r="G42" s="154" t="s">
        <v>149</v>
      </c>
      <c r="H42" s="60"/>
      <c r="I42" s="60"/>
      <c r="J42" s="60"/>
      <c r="K42" s="60"/>
      <c r="L42" s="60"/>
      <c r="M42" s="60"/>
      <c r="N42" s="60"/>
      <c r="O42" s="60"/>
      <c r="P42" s="60"/>
      <c r="Q42" s="151"/>
      <c r="R42" s="151"/>
      <c r="S42" s="151"/>
      <c r="T42" s="60"/>
      <c r="U42" s="60"/>
      <c r="V42" s="60"/>
      <c r="W42" s="60"/>
      <c r="X42" s="147"/>
      <c r="Y42" s="148"/>
      <c r="Z42" s="149"/>
      <c r="AA42" s="149"/>
      <c r="AB42" s="152" t="s">
        <v>144</v>
      </c>
      <c r="AC42" s="354">
        <f>(AJ42-MOD(AJ42,12))/12</f>
        <v>0</v>
      </c>
      <c r="AD42" s="354"/>
      <c r="AE42" s="153" t="s">
        <v>56</v>
      </c>
      <c r="AF42" s="158">
        <f>MOD(AJ42,12)</f>
        <v>7</v>
      </c>
      <c r="AG42" s="158" t="s">
        <v>57</v>
      </c>
      <c r="AH42" s="150"/>
      <c r="AJ42" s="25">
        <f>SUM(AJ15:AJ41)</f>
        <v>7</v>
      </c>
      <c r="AK42" s="124"/>
      <c r="AL42" s="124"/>
      <c r="AM42" s="125"/>
      <c r="AZ42" s="125"/>
      <c r="BA42" s="125"/>
      <c r="BB42" s="125"/>
    </row>
    <row r="43" spans="1:39" s="25" customFormat="1" ht="29.25" customHeight="1">
      <c r="A43" s="122"/>
      <c r="B43" s="357"/>
      <c r="C43" s="358"/>
      <c r="D43" s="358"/>
      <c r="E43" s="358"/>
      <c r="F43" s="358"/>
      <c r="G43" s="367"/>
      <c r="H43" s="368"/>
      <c r="I43" s="368"/>
      <c r="J43" s="368"/>
      <c r="K43" s="368"/>
      <c r="L43" s="368"/>
      <c r="M43" s="368"/>
      <c r="N43" s="368"/>
      <c r="O43" s="368"/>
      <c r="P43" s="368"/>
      <c r="Q43" s="368"/>
      <c r="R43" s="368"/>
      <c r="S43" s="368"/>
      <c r="T43" s="368"/>
      <c r="U43" s="368"/>
      <c r="V43" s="368"/>
      <c r="W43" s="369"/>
      <c r="X43" s="135"/>
      <c r="Y43" s="136"/>
      <c r="Z43" s="139"/>
      <c r="AA43" s="139"/>
      <c r="AB43" s="139"/>
      <c r="AC43" s="140"/>
      <c r="AD43" s="144"/>
      <c r="AE43" s="141"/>
      <c r="AF43" s="141"/>
      <c r="AG43" s="141"/>
      <c r="AH43" s="141"/>
      <c r="AK43" s="124"/>
      <c r="AL43" s="124"/>
      <c r="AM43" s="125"/>
    </row>
    <row r="44" spans="2:39" s="25" customFormat="1" ht="10.5">
      <c r="B44" s="353" t="s">
        <v>145</v>
      </c>
      <c r="C44" s="353"/>
      <c r="D44" s="353"/>
      <c r="E44" s="353"/>
      <c r="F44" s="142">
        <v>1</v>
      </c>
      <c r="G44" s="143" t="s">
        <v>146</v>
      </c>
      <c r="AI44" s="104"/>
      <c r="AJ44" s="125"/>
      <c r="AK44" s="124"/>
      <c r="AL44" s="124"/>
      <c r="AM44" s="125"/>
    </row>
    <row r="45" spans="6:54" s="25" customFormat="1" ht="10.5">
      <c r="F45" s="142">
        <v>2</v>
      </c>
      <c r="G45" s="143" t="s">
        <v>147</v>
      </c>
      <c r="AI45" s="104"/>
      <c r="AJ45" s="125"/>
      <c r="AK45" s="124"/>
      <c r="AL45" s="124"/>
      <c r="AM45" s="125"/>
      <c r="AN45" s="125"/>
      <c r="AO45" s="125"/>
      <c r="AP45" s="125"/>
      <c r="AQ45" s="125"/>
      <c r="AR45" s="125"/>
      <c r="AS45" s="125"/>
      <c r="AT45" s="125"/>
      <c r="AU45" s="125"/>
      <c r="AV45" s="125"/>
      <c r="AW45" s="125"/>
      <c r="AX45" s="125"/>
      <c r="AY45" s="125"/>
      <c r="AZ45" s="125"/>
      <c r="BA45" s="125"/>
      <c r="BB45" s="125"/>
    </row>
    <row r="46" spans="1:54" s="25" customFormat="1" ht="1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71"/>
      <c r="AJ46" s="137"/>
      <c r="AK46" s="138"/>
      <c r="AL46" s="138"/>
      <c r="AM46" s="125"/>
      <c r="AN46" s="125"/>
      <c r="AO46" s="125"/>
      <c r="AP46" s="125"/>
      <c r="AQ46" s="125"/>
      <c r="AR46" s="125"/>
      <c r="AS46" s="125"/>
      <c r="AT46" s="125"/>
      <c r="AU46" s="125"/>
      <c r="AV46" s="125"/>
      <c r="AW46" s="125"/>
      <c r="AX46" s="125"/>
      <c r="AY46" s="125"/>
      <c r="AZ46" s="125"/>
      <c r="BA46" s="125"/>
      <c r="BB46" s="125"/>
    </row>
    <row r="47" spans="1:54" s="28" customFormat="1" ht="1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71"/>
      <c r="AJ47" s="8"/>
      <c r="AK47" s="127"/>
      <c r="AL47" s="127"/>
      <c r="AM47" s="125"/>
      <c r="AN47" s="137"/>
      <c r="AO47" s="137"/>
      <c r="AP47" s="137"/>
      <c r="AQ47" s="137"/>
      <c r="AR47" s="137"/>
      <c r="AS47" s="137"/>
      <c r="AT47" s="137"/>
      <c r="AU47" s="137"/>
      <c r="AV47" s="137"/>
      <c r="AW47" s="137"/>
      <c r="AX47" s="137"/>
      <c r="AY47" s="137"/>
      <c r="AZ47" s="137"/>
      <c r="BA47" s="137"/>
      <c r="BB47" s="137"/>
    </row>
  </sheetData>
  <sheetProtection password="CCE7" sheet="1" objects="1" scenarios="1" formatCells="0" selectLockedCells="1"/>
  <mergeCells count="133">
    <mergeCell ref="AG19:AH19"/>
    <mergeCell ref="B11:F11"/>
    <mergeCell ref="B15:F15"/>
    <mergeCell ref="AB34:AC34"/>
    <mergeCell ref="AG34:AH34"/>
    <mergeCell ref="B36:F36"/>
    <mergeCell ref="G36:W36"/>
    <mergeCell ref="AB36:AC36"/>
    <mergeCell ref="AG36:AH36"/>
    <mergeCell ref="AG35:AH35"/>
    <mergeCell ref="X11:AA12"/>
    <mergeCell ref="AB12:AC12"/>
    <mergeCell ref="B19:F19"/>
    <mergeCell ref="B12:F12"/>
    <mergeCell ref="AB19:AC19"/>
    <mergeCell ref="P12:R12"/>
    <mergeCell ref="G15:W15"/>
    <mergeCell ref="B16:F16"/>
    <mergeCell ref="G16:W16"/>
    <mergeCell ref="S12:W12"/>
    <mergeCell ref="I14:U14"/>
    <mergeCell ref="C14:E14"/>
    <mergeCell ref="G17:W17"/>
    <mergeCell ref="AB17:AC17"/>
    <mergeCell ref="B35:F35"/>
    <mergeCell ref="G35:W35"/>
    <mergeCell ref="AB35:AC35"/>
    <mergeCell ref="B20:F20"/>
    <mergeCell ref="G20:W20"/>
    <mergeCell ref="B34:F34"/>
    <mergeCell ref="G34:W34"/>
    <mergeCell ref="S11:W11"/>
    <mergeCell ref="P11:R11"/>
    <mergeCell ref="AB11:AC11"/>
    <mergeCell ref="G11:O11"/>
    <mergeCell ref="B23:F23"/>
    <mergeCell ref="G23:W23"/>
    <mergeCell ref="AB23:AC23"/>
    <mergeCell ref="G12:O12"/>
    <mergeCell ref="B25:F25"/>
    <mergeCell ref="K2:W2"/>
    <mergeCell ref="F6:L6"/>
    <mergeCell ref="V8:AI8"/>
    <mergeCell ref="AB9:AG9"/>
    <mergeCell ref="L9:P9"/>
    <mergeCell ref="V9:AA9"/>
    <mergeCell ref="Y4:AH4"/>
    <mergeCell ref="AG15:AH15"/>
    <mergeCell ref="AB15:AC15"/>
    <mergeCell ref="Y14:AG14"/>
    <mergeCell ref="B18:F18"/>
    <mergeCell ref="G18:W18"/>
    <mergeCell ref="AB18:AC18"/>
    <mergeCell ref="AG18:AH18"/>
    <mergeCell ref="AB16:AC16"/>
    <mergeCell ref="AG16:AH16"/>
    <mergeCell ref="B17:F17"/>
    <mergeCell ref="AG17:AH17"/>
    <mergeCell ref="AG21:AH21"/>
    <mergeCell ref="B22:F22"/>
    <mergeCell ref="G22:W22"/>
    <mergeCell ref="AB22:AC22"/>
    <mergeCell ref="AG22:AH22"/>
    <mergeCell ref="B21:F21"/>
    <mergeCell ref="G21:W21"/>
    <mergeCell ref="AB21:AC21"/>
    <mergeCell ref="G19:W19"/>
    <mergeCell ref="AG23:AH23"/>
    <mergeCell ref="B24:F24"/>
    <mergeCell ref="G24:W24"/>
    <mergeCell ref="AB24:AC24"/>
    <mergeCell ref="AG24:AH24"/>
    <mergeCell ref="AG20:AH20"/>
    <mergeCell ref="AB20:AC20"/>
    <mergeCell ref="G25:W25"/>
    <mergeCell ref="AB25:AC25"/>
    <mergeCell ref="AG25:AH25"/>
    <mergeCell ref="B26:F26"/>
    <mergeCell ref="G26:W26"/>
    <mergeCell ref="AB26:AC26"/>
    <mergeCell ref="AG26:AH26"/>
    <mergeCell ref="B27:F27"/>
    <mergeCell ref="G27:W27"/>
    <mergeCell ref="AB27:AC27"/>
    <mergeCell ref="AG27:AH27"/>
    <mergeCell ref="B28:F28"/>
    <mergeCell ref="G28:W28"/>
    <mergeCell ref="AB28:AC28"/>
    <mergeCell ref="AG28:AH28"/>
    <mergeCell ref="B29:F29"/>
    <mergeCell ref="G29:W29"/>
    <mergeCell ref="AB29:AC29"/>
    <mergeCell ref="AG29:AH29"/>
    <mergeCell ref="B30:F30"/>
    <mergeCell ref="G30:W30"/>
    <mergeCell ref="AB30:AC30"/>
    <mergeCell ref="AG30:AH30"/>
    <mergeCell ref="B31:F31"/>
    <mergeCell ref="G31:W31"/>
    <mergeCell ref="AB31:AC31"/>
    <mergeCell ref="AG31:AH31"/>
    <mergeCell ref="B32:F32"/>
    <mergeCell ref="G32:W32"/>
    <mergeCell ref="AB32:AC32"/>
    <mergeCell ref="AG32:AH32"/>
    <mergeCell ref="B33:F33"/>
    <mergeCell ref="G33:W33"/>
    <mergeCell ref="AB33:AC33"/>
    <mergeCell ref="AG33:AH33"/>
    <mergeCell ref="B37:F37"/>
    <mergeCell ref="G43:W43"/>
    <mergeCell ref="AB37:AC37"/>
    <mergeCell ref="AG37:AH37"/>
    <mergeCell ref="G37:W37"/>
    <mergeCell ref="B41:F41"/>
    <mergeCell ref="AG41:AH41"/>
    <mergeCell ref="B38:F38"/>
    <mergeCell ref="G38:W38"/>
    <mergeCell ref="AB38:AC38"/>
    <mergeCell ref="AG38:AH38"/>
    <mergeCell ref="AG40:AH40"/>
    <mergeCell ref="B39:F39"/>
    <mergeCell ref="G39:W39"/>
    <mergeCell ref="AB39:AC39"/>
    <mergeCell ref="AG39:AH39"/>
    <mergeCell ref="B44:E44"/>
    <mergeCell ref="AC42:AD42"/>
    <mergeCell ref="B42:F43"/>
    <mergeCell ref="B40:F40"/>
    <mergeCell ref="G40:W40"/>
    <mergeCell ref="AB40:AC40"/>
    <mergeCell ref="G41:W41"/>
    <mergeCell ref="AB41:AC41"/>
  </mergeCells>
  <dataValidations count="10">
    <dataValidation type="whole" allowBlank="1" showInputMessage="1" showErrorMessage="1" sqref="AD15:AD24">
      <formula1>Y15</formula1>
      <formula2>64</formula2>
    </dataValidation>
    <dataValidation type="whole" allowBlank="1" showInputMessage="1" showErrorMessage="1" sqref="AF15:AF41">
      <formula1>AK15</formula1>
      <formula2>12</formula2>
    </dataValidation>
    <dataValidation allowBlank="1" showInputMessage="1" showErrorMessage="1" sqref="G11 G15:W41 S12:W12 AB9:AG9 V8 I13 W14:X14"/>
    <dataValidation type="whole" allowBlank="1" showInputMessage="1" showErrorMessage="1" sqref="AD11:AD12 AD25:AD41 Y15:Y41">
      <formula1>1</formula1>
      <formula2>64</formula2>
    </dataValidation>
    <dataValidation type="whole" allowBlank="1" showInputMessage="1" showErrorMessage="1" sqref="AF11:AF12 AA15:AA41">
      <formula1>1</formula1>
      <formula2>12</formula2>
    </dataValidation>
    <dataValidation type="list" allowBlank="1" showInputMessage="1" showErrorMessage="1" sqref="AB12:AC12">
      <formula1>"令和,昭和,平成"</formula1>
    </dataValidation>
    <dataValidation type="list" allowBlank="1" showInputMessage="1" prompt="登記簿等記載の正確な役職名を選択または、記入して下さい" sqref="V9">
      <formula1>"代表取締役,代表取締役社長,取締役,取締役社長,代表者"</formula1>
    </dataValidation>
    <dataValidation type="list" allowBlank="1" showInputMessage="1" sqref="B15:F41">
      <formula1>"監理技術者,主任技術者,現場代理人,工事主任,現場技術員,現場作業員,補助員"</formula1>
    </dataValidation>
    <dataValidation type="list" allowBlank="1" showInputMessage="1" showErrorMessage="1" sqref="X15:X41 AB11:AC11">
      <formula1>"令和,昭和,平成"</formula1>
    </dataValidation>
    <dataValidation type="list" allowBlank="1" showInputMessage="1" showErrorMessage="1" sqref="F6:L6">
      <formula1>$AM$16:$AM$30</formula1>
    </dataValidation>
  </dataValidations>
  <printOptions/>
  <pageMargins left="0.7874015748031497" right="0.3937007874015748" top="0.5905511811023623" bottom="0.3937007874015748" header="0.5118110236220472" footer="0.5118110236220472"/>
  <pageSetup blackAndWhite="1" horizontalDpi="200" verticalDpi="200" orientation="portrait" paperSize="9" r:id="rId3"/>
  <headerFooter alignWithMargins="0">
    <oddHeader>&amp;R&amp;"ＭＳ Ｐ明朝,標準"&amp;8落札候補者提出</oddHeader>
    <oddFooter>&amp;R&amp;"ＭＳ Ｐ明朝,標準"&amp;8飯田市</oddFooter>
  </headerFooter>
  <legacyDrawing r:id="rId2"/>
</worksheet>
</file>

<file path=xl/worksheets/sheet4.xml><?xml version="1.0" encoding="utf-8"?>
<worksheet xmlns="http://schemas.openxmlformats.org/spreadsheetml/2006/main" xmlns:r="http://schemas.openxmlformats.org/officeDocument/2006/relationships">
  <sheetPr>
    <tabColor indexed="22"/>
  </sheetPr>
  <dimension ref="A1:N29"/>
  <sheetViews>
    <sheetView workbookViewId="0" topLeftCell="A1">
      <selection activeCell="E31" sqref="E31"/>
    </sheetView>
  </sheetViews>
  <sheetFormatPr defaultColWidth="9.00390625" defaultRowHeight="13.5"/>
  <cols>
    <col min="1" max="1" width="21.625" style="7" bestFit="1" customWidth="1"/>
    <col min="2" max="14" width="2.125" style="7" customWidth="1"/>
  </cols>
  <sheetData>
    <row r="1" spans="2:13" ht="13.5">
      <c r="B1" s="78" t="s">
        <v>36</v>
      </c>
      <c r="C1" s="78" t="s">
        <v>37</v>
      </c>
      <c r="D1" s="78" t="s">
        <v>110</v>
      </c>
      <c r="E1" s="78" t="s">
        <v>38</v>
      </c>
      <c r="F1" s="78" t="s">
        <v>39</v>
      </c>
      <c r="G1" s="78" t="s">
        <v>40</v>
      </c>
      <c r="H1" s="78" t="s">
        <v>41</v>
      </c>
      <c r="I1" s="78" t="s">
        <v>42</v>
      </c>
      <c r="J1" s="78" t="s">
        <v>43</v>
      </c>
      <c r="K1" s="78" t="s">
        <v>44</v>
      </c>
      <c r="L1" s="78" t="s">
        <v>45</v>
      </c>
      <c r="M1" s="78" t="s">
        <v>46</v>
      </c>
    </row>
    <row r="2" spans="1:14" ht="13.5">
      <c r="A2" s="7">
        <v>0</v>
      </c>
      <c r="N2" s="7" t="s">
        <v>97</v>
      </c>
    </row>
    <row r="3" spans="1:14" ht="13.5">
      <c r="A3" s="80" t="s">
        <v>50</v>
      </c>
      <c r="B3" s="80"/>
      <c r="C3" s="80"/>
      <c r="D3" s="80"/>
      <c r="E3" s="80"/>
      <c r="F3" s="80">
        <v>1</v>
      </c>
      <c r="G3" s="80"/>
      <c r="H3" s="80"/>
      <c r="I3" s="80"/>
      <c r="J3" s="80"/>
      <c r="K3" s="80"/>
      <c r="L3" s="80"/>
      <c r="M3" s="80"/>
      <c r="N3" s="79" t="str">
        <f>IF('配置技術者決定届'!$M$21&lt;&gt;0,"監","主")</f>
        <v>主</v>
      </c>
    </row>
    <row r="4" spans="1:14" ht="13.5">
      <c r="A4" s="80" t="s">
        <v>30</v>
      </c>
      <c r="B4" s="80">
        <v>1</v>
      </c>
      <c r="C4" s="80"/>
      <c r="D4" s="80">
        <v>1</v>
      </c>
      <c r="E4" s="80"/>
      <c r="F4" s="80"/>
      <c r="G4" s="80">
        <v>1</v>
      </c>
      <c r="H4" s="80"/>
      <c r="I4" s="80"/>
      <c r="J4" s="80"/>
      <c r="K4" s="80"/>
      <c r="L4" s="80"/>
      <c r="M4" s="80"/>
      <c r="N4" s="79" t="str">
        <f>IF('配置技術者決定届'!$M$21&lt;&gt;0,"監","主")</f>
        <v>主</v>
      </c>
    </row>
    <row r="5" spans="1:14" ht="13.5">
      <c r="A5" s="80" t="s">
        <v>53</v>
      </c>
      <c r="B5" s="80"/>
      <c r="C5" s="80">
        <v>1</v>
      </c>
      <c r="D5" s="80"/>
      <c r="E5" s="80"/>
      <c r="F5" s="80"/>
      <c r="G5" s="80"/>
      <c r="H5" s="80"/>
      <c r="I5" s="80"/>
      <c r="J5" s="80"/>
      <c r="K5" s="80"/>
      <c r="L5" s="80"/>
      <c r="M5" s="80"/>
      <c r="N5" s="79" t="str">
        <f>IF('配置技術者決定届'!$M$21&lt;&gt;0,"監","主")</f>
        <v>主</v>
      </c>
    </row>
    <row r="6" spans="1:14" ht="13.5">
      <c r="A6" s="80" t="s">
        <v>35</v>
      </c>
      <c r="B6" s="80"/>
      <c r="C6" s="80">
        <v>1</v>
      </c>
      <c r="D6" s="80">
        <v>1</v>
      </c>
      <c r="E6" s="80"/>
      <c r="F6" s="80"/>
      <c r="G6" s="80"/>
      <c r="H6" s="80">
        <v>1</v>
      </c>
      <c r="I6" s="80">
        <v>1</v>
      </c>
      <c r="J6" s="80"/>
      <c r="K6" s="80"/>
      <c r="L6" s="80"/>
      <c r="M6" s="80"/>
      <c r="N6" s="79" t="str">
        <f>IF('配置技術者決定届'!$M$21&lt;&gt;0,"監","主")</f>
        <v>主</v>
      </c>
    </row>
    <row r="7" spans="1:14" ht="13.5">
      <c r="A7" s="80" t="s">
        <v>52</v>
      </c>
      <c r="B7" s="80"/>
      <c r="C7" s="80"/>
      <c r="D7" s="80"/>
      <c r="E7" s="80"/>
      <c r="F7" s="80"/>
      <c r="G7" s="80"/>
      <c r="H7" s="80"/>
      <c r="I7" s="80"/>
      <c r="J7" s="80"/>
      <c r="K7" s="80">
        <v>1</v>
      </c>
      <c r="L7" s="80"/>
      <c r="M7" s="80"/>
      <c r="N7" s="79" t="str">
        <f>IF('配置技術者決定届'!$M$21&lt;&gt;0,"監","主")</f>
        <v>主</v>
      </c>
    </row>
    <row r="8" spans="1:14" ht="13.5">
      <c r="A8" s="80" t="s">
        <v>48</v>
      </c>
      <c r="B8" s="80"/>
      <c r="C8" s="80"/>
      <c r="D8" s="80"/>
      <c r="E8" s="80">
        <v>1</v>
      </c>
      <c r="F8" s="80"/>
      <c r="G8" s="80"/>
      <c r="H8" s="80"/>
      <c r="I8" s="80"/>
      <c r="J8" s="80"/>
      <c r="K8" s="80"/>
      <c r="L8" s="80"/>
      <c r="M8" s="80"/>
      <c r="N8" s="79" t="str">
        <f>IF('配置技術者決定届'!$M$21&lt;&gt;0,"監","主")</f>
        <v>主</v>
      </c>
    </row>
    <row r="9" spans="1:14" ht="13.5">
      <c r="A9" s="80" t="s">
        <v>33</v>
      </c>
      <c r="B9" s="80">
        <v>1</v>
      </c>
      <c r="C9" s="80"/>
      <c r="D9" s="80">
        <v>1</v>
      </c>
      <c r="E9" s="80"/>
      <c r="F9" s="80"/>
      <c r="G9" s="80">
        <v>1</v>
      </c>
      <c r="H9" s="80">
        <v>1</v>
      </c>
      <c r="I9" s="80"/>
      <c r="J9" s="80"/>
      <c r="K9" s="80"/>
      <c r="L9" s="80">
        <v>1</v>
      </c>
      <c r="M9" s="80"/>
      <c r="N9" s="79" t="str">
        <f>IF('配置技術者決定届'!$M$21&lt;&gt;0,"監","主")</f>
        <v>主</v>
      </c>
    </row>
    <row r="10" spans="1:14" ht="13.5">
      <c r="A10" s="81" t="s">
        <v>51</v>
      </c>
      <c r="B10" s="81"/>
      <c r="C10" s="81"/>
      <c r="D10" s="81"/>
      <c r="E10" s="81"/>
      <c r="F10" s="81">
        <v>1</v>
      </c>
      <c r="G10" s="81"/>
      <c r="H10" s="81"/>
      <c r="I10" s="81"/>
      <c r="J10" s="81"/>
      <c r="K10" s="81"/>
      <c r="L10" s="81"/>
      <c r="M10" s="81"/>
      <c r="N10" s="7" t="s">
        <v>32</v>
      </c>
    </row>
    <row r="11" spans="1:14" ht="13.5">
      <c r="A11" s="81" t="s">
        <v>31</v>
      </c>
      <c r="B11" s="81">
        <v>1</v>
      </c>
      <c r="C11" s="81"/>
      <c r="D11" s="81">
        <v>1</v>
      </c>
      <c r="E11" s="81"/>
      <c r="F11" s="81"/>
      <c r="G11" s="81">
        <v>1</v>
      </c>
      <c r="H11" s="81"/>
      <c r="I11" s="81"/>
      <c r="J11" s="81"/>
      <c r="K11" s="81"/>
      <c r="L11" s="81"/>
      <c r="M11" s="81"/>
      <c r="N11" s="7" t="s">
        <v>32</v>
      </c>
    </row>
    <row r="12" spans="1:14" ht="13.5">
      <c r="A12" s="81" t="s">
        <v>54</v>
      </c>
      <c r="B12" s="81"/>
      <c r="C12" s="81">
        <v>1</v>
      </c>
      <c r="D12" s="81"/>
      <c r="E12" s="81"/>
      <c r="F12" s="81"/>
      <c r="G12" s="81"/>
      <c r="H12" s="81"/>
      <c r="I12" s="81"/>
      <c r="J12" s="81"/>
      <c r="K12" s="81"/>
      <c r="L12" s="81"/>
      <c r="M12" s="81"/>
      <c r="N12" s="7" t="s">
        <v>32</v>
      </c>
    </row>
    <row r="13" spans="1:14" ht="13.5">
      <c r="A13" s="81" t="s">
        <v>47</v>
      </c>
      <c r="B13" s="81"/>
      <c r="C13" s="81">
        <v>1</v>
      </c>
      <c r="D13" s="81">
        <v>1</v>
      </c>
      <c r="E13" s="81"/>
      <c r="F13" s="81"/>
      <c r="G13" s="81"/>
      <c r="H13" s="81">
        <v>1</v>
      </c>
      <c r="I13" s="81">
        <v>1</v>
      </c>
      <c r="J13" s="81"/>
      <c r="K13" s="81"/>
      <c r="L13" s="81"/>
      <c r="M13" s="81"/>
      <c r="N13" s="7" t="s">
        <v>32</v>
      </c>
    </row>
    <row r="14" spans="1:14" ht="13.5">
      <c r="A14" s="81" t="s">
        <v>96</v>
      </c>
      <c r="B14" s="81"/>
      <c r="C14" s="81"/>
      <c r="D14" s="81"/>
      <c r="E14" s="81"/>
      <c r="F14" s="81"/>
      <c r="G14" s="81"/>
      <c r="H14" s="81"/>
      <c r="I14" s="81"/>
      <c r="J14" s="81"/>
      <c r="K14" s="81">
        <v>1</v>
      </c>
      <c r="L14" s="81"/>
      <c r="M14" s="81"/>
      <c r="N14" s="7" t="s">
        <v>32</v>
      </c>
    </row>
    <row r="15" spans="1:14" ht="13.5">
      <c r="A15" s="81" t="s">
        <v>49</v>
      </c>
      <c r="B15" s="81"/>
      <c r="C15" s="81"/>
      <c r="D15" s="81"/>
      <c r="E15" s="81">
        <v>1</v>
      </c>
      <c r="F15" s="81"/>
      <c r="G15" s="81"/>
      <c r="H15" s="81"/>
      <c r="I15" s="81"/>
      <c r="J15" s="81"/>
      <c r="K15" s="81"/>
      <c r="L15" s="81"/>
      <c r="M15" s="81"/>
      <c r="N15" s="7" t="s">
        <v>32</v>
      </c>
    </row>
    <row r="16" spans="1:14" ht="13.5">
      <c r="A16" s="81" t="s">
        <v>34</v>
      </c>
      <c r="B16" s="81">
        <v>1</v>
      </c>
      <c r="C16" s="81"/>
      <c r="D16" s="81">
        <v>1</v>
      </c>
      <c r="E16" s="81"/>
      <c r="F16" s="81"/>
      <c r="G16" s="81">
        <v>1</v>
      </c>
      <c r="H16" s="81">
        <v>1</v>
      </c>
      <c r="I16" s="81"/>
      <c r="J16" s="81"/>
      <c r="K16" s="81"/>
      <c r="L16" s="81">
        <v>1</v>
      </c>
      <c r="M16" s="81"/>
      <c r="N16" s="7" t="s">
        <v>32</v>
      </c>
    </row>
    <row r="17" spans="1:14" ht="13.5">
      <c r="A17" s="77" t="s">
        <v>102</v>
      </c>
      <c r="B17" s="77">
        <v>1</v>
      </c>
      <c r="C17" s="77"/>
      <c r="D17" s="77"/>
      <c r="E17" s="77"/>
      <c r="F17" s="77">
        <v>1</v>
      </c>
      <c r="G17" s="77">
        <v>1</v>
      </c>
      <c r="H17" s="77"/>
      <c r="I17" s="77"/>
      <c r="J17" s="77"/>
      <c r="K17" s="77"/>
      <c r="L17" s="77">
        <v>1</v>
      </c>
      <c r="M17" s="77"/>
      <c r="N17" s="7" t="s">
        <v>109</v>
      </c>
    </row>
    <row r="18" spans="1:14" ht="13.5">
      <c r="A18" s="77" t="s">
        <v>105</v>
      </c>
      <c r="B18" s="77"/>
      <c r="C18" s="77"/>
      <c r="D18" s="77"/>
      <c r="E18" s="77"/>
      <c r="F18" s="77">
        <v>1</v>
      </c>
      <c r="G18" s="77"/>
      <c r="H18" s="77"/>
      <c r="I18" s="77"/>
      <c r="J18" s="77"/>
      <c r="K18" s="77"/>
      <c r="L18" s="77">
        <v>1</v>
      </c>
      <c r="M18" s="77">
        <v>1</v>
      </c>
      <c r="N18" s="7" t="s">
        <v>109</v>
      </c>
    </row>
    <row r="19" spans="1:14" ht="13.5">
      <c r="A19" s="77" t="s">
        <v>104</v>
      </c>
      <c r="B19" s="77"/>
      <c r="C19" s="77">
        <v>1</v>
      </c>
      <c r="D19" s="77">
        <v>1</v>
      </c>
      <c r="E19" s="77"/>
      <c r="F19" s="77">
        <v>1</v>
      </c>
      <c r="G19" s="77"/>
      <c r="H19" s="77">
        <v>1</v>
      </c>
      <c r="I19" s="77">
        <v>1</v>
      </c>
      <c r="J19" s="77"/>
      <c r="K19" s="77">
        <v>1</v>
      </c>
      <c r="L19" s="77">
        <v>1</v>
      </c>
      <c r="M19" s="77">
        <v>1</v>
      </c>
      <c r="N19" s="7" t="s">
        <v>109</v>
      </c>
    </row>
    <row r="20" spans="1:14" ht="13.5">
      <c r="A20" s="77" t="s">
        <v>103</v>
      </c>
      <c r="B20" s="77">
        <v>1</v>
      </c>
      <c r="C20" s="77"/>
      <c r="D20" s="77"/>
      <c r="E20" s="77"/>
      <c r="F20" s="77"/>
      <c r="G20" s="77">
        <v>1</v>
      </c>
      <c r="H20" s="77"/>
      <c r="I20" s="77"/>
      <c r="J20" s="77"/>
      <c r="K20" s="77"/>
      <c r="L20" s="77"/>
      <c r="M20" s="77"/>
      <c r="N20" s="7" t="s">
        <v>109</v>
      </c>
    </row>
    <row r="21" spans="1:14" ht="13.5">
      <c r="A21" s="77" t="s">
        <v>107</v>
      </c>
      <c r="B21" s="77"/>
      <c r="C21" s="77"/>
      <c r="D21" s="77"/>
      <c r="E21" s="77"/>
      <c r="F21" s="77"/>
      <c r="G21" s="77"/>
      <c r="H21" s="77"/>
      <c r="I21" s="77"/>
      <c r="J21" s="77"/>
      <c r="K21" s="77"/>
      <c r="L21" s="77"/>
      <c r="M21" s="77"/>
      <c r="N21" s="7" t="s">
        <v>109</v>
      </c>
    </row>
    <row r="22" spans="1:14" ht="13.5">
      <c r="A22" s="77" t="s">
        <v>100</v>
      </c>
      <c r="B22" s="77"/>
      <c r="C22" s="77"/>
      <c r="D22" s="77"/>
      <c r="E22" s="77">
        <v>1</v>
      </c>
      <c r="F22" s="77"/>
      <c r="G22" s="77"/>
      <c r="H22" s="77"/>
      <c r="I22" s="77"/>
      <c r="J22" s="77">
        <v>1</v>
      </c>
      <c r="K22" s="77"/>
      <c r="L22" s="77"/>
      <c r="M22" s="77">
        <v>1</v>
      </c>
      <c r="N22" s="7" t="s">
        <v>109</v>
      </c>
    </row>
    <row r="23" spans="1:14" ht="13.5">
      <c r="A23" s="77" t="s">
        <v>99</v>
      </c>
      <c r="B23" s="77"/>
      <c r="C23" s="77"/>
      <c r="D23" s="77"/>
      <c r="E23" s="77">
        <v>1</v>
      </c>
      <c r="F23" s="77"/>
      <c r="G23" s="77"/>
      <c r="H23" s="77"/>
      <c r="I23" s="77"/>
      <c r="J23" s="77">
        <v>1</v>
      </c>
      <c r="K23" s="77"/>
      <c r="L23" s="77"/>
      <c r="M23" s="77"/>
      <c r="N23" s="7" t="s">
        <v>109</v>
      </c>
    </row>
    <row r="24" spans="1:14" ht="13.5">
      <c r="A24" s="77" t="s">
        <v>101</v>
      </c>
      <c r="B24" s="77">
        <v>1</v>
      </c>
      <c r="C24" s="77">
        <v>1</v>
      </c>
      <c r="D24" s="77"/>
      <c r="E24" s="77"/>
      <c r="F24" s="77">
        <v>1</v>
      </c>
      <c r="G24" s="77">
        <v>1</v>
      </c>
      <c r="H24" s="77"/>
      <c r="I24" s="77"/>
      <c r="J24" s="77"/>
      <c r="K24" s="77">
        <v>1</v>
      </c>
      <c r="L24" s="77">
        <v>1</v>
      </c>
      <c r="M24" s="77"/>
      <c r="N24" s="7" t="s">
        <v>109</v>
      </c>
    </row>
    <row r="25" spans="1:14" ht="13.5">
      <c r="A25" s="77" t="s">
        <v>108</v>
      </c>
      <c r="B25" s="77">
        <v>1</v>
      </c>
      <c r="C25" s="77"/>
      <c r="D25" s="77">
        <v>1</v>
      </c>
      <c r="E25" s="77"/>
      <c r="F25" s="77">
        <v>1</v>
      </c>
      <c r="G25" s="77">
        <v>1</v>
      </c>
      <c r="H25" s="77">
        <v>1</v>
      </c>
      <c r="I25" s="77">
        <v>1</v>
      </c>
      <c r="J25" s="77"/>
      <c r="K25" s="77">
        <v>1</v>
      </c>
      <c r="L25" s="77">
        <v>1</v>
      </c>
      <c r="M25" s="77"/>
      <c r="N25" s="7" t="s">
        <v>109</v>
      </c>
    </row>
    <row r="26" spans="1:14" ht="13.5">
      <c r="A26" s="77" t="s">
        <v>115</v>
      </c>
      <c r="B26" s="77"/>
      <c r="C26" s="77"/>
      <c r="D26" s="77"/>
      <c r="E26" s="77"/>
      <c r="F26" s="77"/>
      <c r="G26" s="77"/>
      <c r="H26" s="77"/>
      <c r="I26" s="77"/>
      <c r="J26" s="77"/>
      <c r="K26" s="77"/>
      <c r="L26" s="77"/>
      <c r="M26" s="77"/>
      <c r="N26" s="7" t="s">
        <v>97</v>
      </c>
    </row>
    <row r="27" spans="1:14" ht="13.5">
      <c r="A27" s="81" t="s">
        <v>55</v>
      </c>
      <c r="B27" s="81"/>
      <c r="C27" s="81"/>
      <c r="D27" s="81"/>
      <c r="E27" s="81"/>
      <c r="F27" s="81"/>
      <c r="G27" s="81"/>
      <c r="H27" s="81"/>
      <c r="I27" s="81"/>
      <c r="J27" s="81"/>
      <c r="K27" s="81"/>
      <c r="L27" s="81"/>
      <c r="M27" s="81"/>
      <c r="N27" s="7" t="s">
        <v>32</v>
      </c>
    </row>
    <row r="28" spans="1:14" ht="13.5">
      <c r="A28" s="77" t="s">
        <v>106</v>
      </c>
      <c r="B28" s="77"/>
      <c r="C28" s="77"/>
      <c r="D28" s="77"/>
      <c r="E28" s="77"/>
      <c r="F28" s="77"/>
      <c r="G28" s="77"/>
      <c r="H28" s="77"/>
      <c r="I28" s="77"/>
      <c r="J28" s="77"/>
      <c r="K28" s="77">
        <v>1</v>
      </c>
      <c r="L28" s="77"/>
      <c r="M28" s="77"/>
      <c r="N28" s="7" t="s">
        <v>109</v>
      </c>
    </row>
    <row r="29" ht="13.5">
      <c r="A29" s="11"/>
    </row>
  </sheetData>
  <sheetProtection sheet="1" objects="1" scenarios="1" selectLockedCells="1"/>
  <dataValidations count="1">
    <dataValidation allowBlank="1" showInputMessage="1" showErrorMessage="1" sqref="K16 B3:M15 B17:M20"/>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