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640" windowHeight="9855" activeTab="0"/>
  </bookViews>
  <sheets>
    <sheet name="目次" sheetId="1" r:id="rId1"/>
    <sheet name="129上下水道事業の沿革" sheetId="2" r:id="rId2"/>
    <sheet name="130水道計画" sheetId="3" r:id="rId3"/>
    <sheet name="131給水戸数・人口等の推移" sheetId="4" r:id="rId4"/>
    <sheet name="132配水量及び有収水量" sheetId="5" r:id="rId5"/>
    <sheet name="133用途、口径別栓数及び使用水量" sheetId="6" r:id="rId6"/>
    <sheet name="134管路及び消火栓" sheetId="7" r:id="rId7"/>
    <sheet name="135給水戸数及び人口（簡水）" sheetId="8" r:id="rId8"/>
    <sheet name="136配水量及び有収水量・加入状況（簡水）" sheetId="9" r:id="rId9"/>
    <sheet name="137下水道の整備状況" sheetId="10" r:id="rId10"/>
    <sheet name="138公共下水道の状況" sheetId="11" r:id="rId11"/>
    <sheet name="139上水道配水量下水道処理量" sheetId="12" r:id="rId12"/>
    <sheet name="140農業集落排水施設の供用開始状況" sheetId="13" r:id="rId13"/>
    <sheet name="141浄化槽設置数" sheetId="14" r:id="rId14"/>
    <sheet name="142浄化槽人槽別設置数" sheetId="15" r:id="rId15"/>
  </sheets>
  <definedNames/>
  <calcPr fullCalcOnLoad="1"/>
</workbook>
</file>

<file path=xl/sharedStrings.xml><?xml version="1.0" encoding="utf-8"?>
<sst xmlns="http://schemas.openxmlformats.org/spreadsheetml/2006/main" count="421" uniqueCount="275">
  <si>
    <t>129　上下水道事業の沿革</t>
  </si>
  <si>
    <t>１． 水道事業</t>
  </si>
  <si>
    <t xml:space="preserve">  大正15年、当時の飯田町は、飯田町と隣の上飯田村の区域(飯田５地区)へ給水を行うため、遠く大平の黒川に水源を求め、計画給水人口40,000人とした上水道事業を計画し、大工事のすえ昭和３年12月7日から給水を開始し、ここに当市の上水道事業が創設された。</t>
  </si>
  <si>
    <t>　昭和36年の三六災害の後、長野県による松川ダム建設を契機として松川から新たに日量３万㎥の水量を得て、当時の飯田・鼎・上郷の１市１町１か村による一部事務組合で新たな水道事業を計画し、昭和45年に国の認可を受け飯田地区広域上水道事業が発足した。以来、妙琴浄水場のほか送配水施設の建設を進め、昭和53年には飯田市水道事業、上郷町水道事業との統合を行い整備が進められた。また、飯田市が経営していた川路・立石・知久平の３簡易水道についても、法適用簡易水道として組合が一括経営することとなった。その後、米川・龍江・南原・山本・沢城・中組の６簡易水道を設置し、これらは法非適用簡易水道事業として特別会計を設け施設整備と経営を行ってきたが、昭和59年の鼎町との合併を経て平成５年の上郷町との合併により一部事務組合は解散し、これらの水道事業は飯田市水道局に引き継がれた。</t>
  </si>
  <si>
    <t xml:space="preserve">  平成７年からは、知久平・南原・中組の簡易水道や民営水道を統合して知久平統合簡易水道を設置整備し平成11年度に完成となった。平成10年には伊豆木簡易水道が供用開始され、平成16年度末までに法山簡易水道と米川簡易水道拡張整備の事業が完了した。平成17年4月には川路・立石・龍江・山本・伊豆木・知久平統合・沢城の７簡易水道を上水道事業に統合した。また、同年10月の上村・南信濃村との合併により10の簡易水道・６の飲料水供給施設・２の簡易給水施設を引き継ぐとともに、平成20年３月にこれらを統合し遠山簡易水道として整備事業を実施してきた。平成21年度の上久堅簡易水道事業の完了を待って、平成23年４月から米川・法山・上久堅の３簡易水道を上水道事業に統合し、遠山簡易水道を除き、全市が上水道事業となった。</t>
  </si>
  <si>
    <t xml:space="preserve">  今後も未普及地域の解消と地震対策を柱とした安定供給を確保するため、水道事業長期整備計画に基づいて、水道事業の計画的な施設整備・更新等を進めていく。</t>
  </si>
  <si>
    <t>２． 下水道事業</t>
  </si>
  <si>
    <t>　飯田市の公共下水道事業は、昭和22年の大火による復興都市計画事業によって計画され、県下で最も早く着手した。昭和24年に下水道計画を決定し、翌25年には管渠工事に着手、昭和34年旧上郷村別府に終末処理場が完成したことにより、市中心部の汚水処理を開始した｡</t>
  </si>
  <si>
    <t>　その後、昭和43年に下水道組合を設立し、鼎町、上郷町を含めて周辺部への事業拡張を行った。昭和59年12月に鼎町が、平成５年７月には上郷町が合併したことにより一部事務組合は解散し、公共下水道事業は飯田市に引き継がれている。この間、別府処理場の処理能力が限界に達したため、昭和52年に松尾処理場を完成させ、併せて処理区域を拡大した。</t>
  </si>
  <si>
    <t xml:space="preserve">   平成７年３月に｢飯田市下水道整備基本計画｣を策定し、公共下水道事業・特定環境保全公共下水道事業・農業集落排水事業・小規模集合排水処理施設整備事業・合併処理浄化槽設置事業を取り入れ市民皆水洗化をめざすこととした。その後、平成10年６月に｢第２次飯田市下水道整備基本計画｣、平成12年６月に｢第３次飯田市下水道整備基本計画｣、平成15年９月に｢第４次飯田市下水道整備基本計画｣、平成18年５月に｢改定第４次飯田市下水道整備基本計画｣、平成21年５月に｢第５次飯田市下水道整備基本計画｣と５度にわたり計画の見直しを行ってきた。</t>
  </si>
  <si>
    <t xml:space="preserve">  平成25年度末の整備基本計画終了をもって管路整備が概ね完了し、下水道普及率(水洗化のできる状態の人口の割合)は100％に達すること、また、下水道事業が「整備拡大」から「維持管理と健全経営」へと大きな変換期を迎えるため、中長期計画として平成26年３月に「第1次飯田市下水道事業経営計画(H26-H30)」を策定し、地方公営企業法の適用(平成28年４月)、施設の長寿命化対策、地震対策、下水道事業のあり方検討等を具体的な施策として事業推進を図り、貴重な社会基盤である下水道施設機能の維持・向上を図るとともに安定した経営を確保し、公共用水域の水質保全と安心・安全で快適なまちづくりを進めていく。</t>
  </si>
  <si>
    <t>130 水道計画</t>
  </si>
  <si>
    <t>給水区域</t>
  </si>
  <si>
    <t>計画
給水人口</t>
  </si>
  <si>
    <t>計画１日
最大
給水量</t>
  </si>
  <si>
    <t>水源</t>
  </si>
  <si>
    <t>浄水方法</t>
  </si>
  <si>
    <t>備考</t>
  </si>
  <si>
    <t>飯田、座光寺、松尾、下久堅、</t>
  </si>
  <si>
    <t>人</t>
  </si>
  <si>
    <t>㎥</t>
  </si>
  <si>
    <t>松川 (30,000㎥/日)</t>
  </si>
  <si>
    <t>急速ろ過</t>
  </si>
  <si>
    <t>他に補水源あり</t>
  </si>
  <si>
    <t>上久堅、千代、龍江、竜丘、川路、</t>
  </si>
  <si>
    <t>清水沢 (235㎥/日)</t>
  </si>
  <si>
    <t>三穂、山本、伊賀良、鼎、上郷</t>
  </si>
  <si>
    <t>阿智川 (15,400㎥/日)</t>
  </si>
  <si>
    <t>緩速ろ過</t>
  </si>
  <si>
    <t>現在浄水能力</t>
  </si>
  <si>
    <t>板山川 (2,100㎥/日)</t>
  </si>
  <si>
    <t>49,310㎥/日</t>
  </si>
  <si>
    <t>米川 (1,020㎥/日)</t>
  </si>
  <si>
    <t>谷沢川 (90㎥/日)</t>
  </si>
  <si>
    <t>膜ろ過</t>
  </si>
  <si>
    <t>越久保川・玉川</t>
  </si>
  <si>
    <t>(465㎥/日)</t>
  </si>
  <si>
    <t>※ Ｈ23.4月から、簡易水道事業の一部(米川・法山・上久堅）を統合した。</t>
  </si>
  <si>
    <t>資料：水道局</t>
  </si>
  <si>
    <t>※ 簡易水道事業(旧上村、南信濃村)は除く。</t>
  </si>
  <si>
    <t>131 給水戸数・人口等の推移</t>
  </si>
  <si>
    <t>各年度末日現在</t>
  </si>
  <si>
    <t>年度</t>
  </si>
  <si>
    <t>給水区域内人口（人）</t>
  </si>
  <si>
    <t>現在給水人口（人）</t>
  </si>
  <si>
    <t>現在給水戸数</t>
  </si>
  <si>
    <t>普及率(%)</t>
  </si>
  <si>
    <t>(A)</t>
  </si>
  <si>
    <t>(B)</t>
  </si>
  <si>
    <t>(B/A)</t>
  </si>
  <si>
    <t>※ Ｈ23.4月から、簡易水道事業の一部(米川・法山・上久堅）を統合した。</t>
  </si>
  <si>
    <t>資料：水道局</t>
  </si>
  <si>
    <r>
      <t>※ 簡易水道事業(旧上村、南信濃村)は除く</t>
    </r>
    <r>
      <rPr>
        <sz val="10.5"/>
        <rFont val="ＭＳ Ｐ明朝"/>
        <family val="1"/>
      </rPr>
      <t>。</t>
    </r>
  </si>
  <si>
    <t>132 配水量及び有収水量（上水道）</t>
  </si>
  <si>
    <t>（単位　㎥）</t>
  </si>
  <si>
    <t>計</t>
  </si>
  <si>
    <t>一日最大配水量</t>
  </si>
  <si>
    <t>一日最小配水量</t>
  </si>
  <si>
    <t>１日平均
配水量</t>
  </si>
  <si>
    <t>年間配水量</t>
  </si>
  <si>
    <t>年間
有収水量</t>
  </si>
  <si>
    <t>有収率(%)</t>
  </si>
  <si>
    <t>月日</t>
  </si>
  <si>
    <t>水  量</t>
  </si>
  <si>
    <t>7.24</t>
  </si>
  <si>
    <t>3.22</t>
  </si>
  <si>
    <t>8.12</t>
  </si>
  <si>
    <t>10.21</t>
  </si>
  <si>
    <t>8.17</t>
  </si>
  <si>
    <t>5.23</t>
  </si>
  <si>
    <t>10.25</t>
  </si>
  <si>
    <t>8.1</t>
  </si>
  <si>
    <t>4.3</t>
  </si>
  <si>
    <t>2.8</t>
  </si>
  <si>
    <t>133 用途、口径別栓数及び使用水量</t>
  </si>
  <si>
    <t>平成26年3月31日現在</t>
  </si>
  <si>
    <t>区分</t>
  </si>
  <si>
    <t>栓数</t>
  </si>
  <si>
    <r>
      <t>使用水量(m</t>
    </r>
    <r>
      <rPr>
        <sz val="8"/>
        <rFont val="ＭＳ Ｐ明朝"/>
        <family val="1"/>
      </rPr>
      <t>3</t>
    </r>
    <r>
      <rPr>
        <sz val="10.5"/>
        <rFont val="ＭＳ Ｐ明朝"/>
        <family val="1"/>
      </rPr>
      <t>)</t>
    </r>
  </si>
  <si>
    <t>休栓数</t>
  </si>
  <si>
    <t>一般営業用</t>
  </si>
  <si>
    <t>13mm</t>
  </si>
  <si>
    <t>20mm</t>
  </si>
  <si>
    <t>25mm</t>
  </si>
  <si>
    <t>40mm</t>
  </si>
  <si>
    <t>50mm</t>
  </si>
  <si>
    <t>75mm</t>
  </si>
  <si>
    <t>100mm</t>
  </si>
  <si>
    <t>200mm</t>
  </si>
  <si>
    <t>計</t>
  </si>
  <si>
    <t>浴場用</t>
  </si>
  <si>
    <t>総計</t>
  </si>
  <si>
    <t>134 管路及び消火栓</t>
  </si>
  <si>
    <t>各年3月31日現在</t>
  </si>
  <si>
    <t>導水管
（m）</t>
  </si>
  <si>
    <t>送水管
（m）</t>
  </si>
  <si>
    <t>配水管
（m）</t>
  </si>
  <si>
    <t>消火栓
（基）</t>
  </si>
  <si>
    <t>135 給水戸数及び人口</t>
  </si>
  <si>
    <t>名称等</t>
  </si>
  <si>
    <t>給水区域内人口
（人）</t>
  </si>
  <si>
    <t>現在給水人口
（人）</t>
  </si>
  <si>
    <t>備考</t>
  </si>
  <si>
    <t>遠山簡易水道</t>
  </si>
  <si>
    <t>上村・南信濃の１８簡易
水道等を統合した合計</t>
  </si>
  <si>
    <t>資料：水道業務課</t>
  </si>
  <si>
    <t>※ Ｈ23.4月から、簡易水道事業の一部(米川・法山・上久堅）を水道事業に統合した。</t>
  </si>
  <si>
    <t>136 配水量及び有収水量・加入状況</t>
  </si>
  <si>
    <r>
      <t>年間配水量
(m</t>
    </r>
    <r>
      <rPr>
        <sz val="8"/>
        <color indexed="8"/>
        <rFont val="ＭＳ Ｐ明朝"/>
        <family val="1"/>
      </rPr>
      <t>3</t>
    </r>
    <r>
      <rPr>
        <sz val="10.5"/>
        <color indexed="8"/>
        <rFont val="ＭＳ Ｐ明朝"/>
        <family val="1"/>
      </rPr>
      <t>)</t>
    </r>
  </si>
  <si>
    <r>
      <t>年間有収水量
(m</t>
    </r>
    <r>
      <rPr>
        <sz val="8"/>
        <color indexed="8"/>
        <rFont val="ＭＳ Ｐ明朝"/>
        <family val="1"/>
      </rPr>
      <t>3</t>
    </r>
    <r>
      <rPr>
        <sz val="10.5"/>
        <color indexed="8"/>
        <rFont val="ＭＳ Ｐ明朝"/>
        <family val="1"/>
      </rPr>
      <t>)</t>
    </r>
  </si>
  <si>
    <t>有収率(%)</t>
  </si>
  <si>
    <t>加入状況</t>
  </si>
  <si>
    <t>使用栓数</t>
  </si>
  <si>
    <t>137 下水道の整備状況</t>
  </si>
  <si>
    <t>事業</t>
  </si>
  <si>
    <t>計画人口
(人)</t>
  </si>
  <si>
    <t>全体事業費
(千円)</t>
  </si>
  <si>
    <t>実施計画年度</t>
  </si>
  <si>
    <t>供用可能人口
(人)</t>
  </si>
  <si>
    <t>普及率
(%)</t>
  </si>
  <si>
    <t>公共下水道</t>
  </si>
  <si>
    <t>昭和25年から平成25年</t>
  </si>
  <si>
    <t>特定環境保全公共下水道</t>
  </si>
  <si>
    <t>平成７年から平成23年</t>
  </si>
  <si>
    <t>農業集落排水事業</t>
  </si>
  <si>
    <t>平成2年から平成21年</t>
  </si>
  <si>
    <t>小規模集合排水処理施設</t>
  </si>
  <si>
    <t>平成8年から平成10年</t>
  </si>
  <si>
    <t>合併処理浄化槽</t>
  </si>
  <si>
    <r>
      <t>平成元年から平成2</t>
    </r>
    <r>
      <rPr>
        <sz val="10.5"/>
        <rFont val="ＭＳ Ｐ明朝"/>
        <family val="1"/>
      </rPr>
      <t>9年</t>
    </r>
  </si>
  <si>
    <t>合計</t>
  </si>
  <si>
    <t>資料：下水道課</t>
  </si>
  <si>
    <t>※「全体事業費」（６年度以降）・「実施計画年度」は、「第５次飯田市下水道整備基本計画」による。
※「供用可能人口」は、平成25年度末の住民登録人口及び外国人登録人口104,954人に対する数値。
※「普及率」は、平成25年度末の住民登録人口及び外国人登録人口に対する各事業別の「供用可能人口」の
　割合。</t>
  </si>
  <si>
    <t>138 公共下水道・特定環境保全公共下水道の状況</t>
  </si>
  <si>
    <r>
      <t>平成2</t>
    </r>
    <r>
      <rPr>
        <sz val="10.5"/>
        <rFont val="ＭＳ Ｐ明朝"/>
        <family val="1"/>
      </rPr>
      <t>6年3月31日現在</t>
    </r>
  </si>
  <si>
    <t>名称</t>
  </si>
  <si>
    <t>実施済管渠延長(Km)</t>
  </si>
  <si>
    <t>事業費内訳（千円）</t>
  </si>
  <si>
    <t>処理場名称</t>
  </si>
  <si>
    <t>管渠ほか</t>
  </si>
  <si>
    <t>処理場</t>
  </si>
  <si>
    <t>公共下水道</t>
  </si>
  <si>
    <t>松尾浄化管理センター・川路浄化センター</t>
  </si>
  <si>
    <t>特定環境保全
公共下水道</t>
  </si>
  <si>
    <t>竜丘浄化センター・和田浄化センター</t>
  </si>
  <si>
    <t>公共飯田処理区</t>
  </si>
  <si>
    <t>各年度3月31日現在</t>
  </si>
  <si>
    <t>年度</t>
  </si>
  <si>
    <t>全体計画</t>
  </si>
  <si>
    <t>認可区域</t>
  </si>
  <si>
    <t>処理区域</t>
  </si>
  <si>
    <t>排水面積
(ha)</t>
  </si>
  <si>
    <t>排水人口
(人)</t>
  </si>
  <si>
    <t>目標年度</t>
  </si>
  <si>
    <t>排水人口
(人)</t>
  </si>
  <si>
    <t>整備面積
(ha)</t>
  </si>
  <si>
    <t>供用可能人口
A(人)</t>
  </si>
  <si>
    <t>水洗化人口
B(人)</t>
  </si>
  <si>
    <t>水洗化率
B/A(%)</t>
  </si>
  <si>
    <t>22年度</t>
  </si>
  <si>
    <t>28年度</t>
  </si>
  <si>
    <t>公共川路処理区</t>
  </si>
  <si>
    <t>水洗化人口
B(人)</t>
  </si>
  <si>
    <t>26年度</t>
  </si>
  <si>
    <r>
      <t>2</t>
    </r>
    <r>
      <rPr>
        <sz val="10.5"/>
        <rFont val="ＭＳ Ｐ明朝"/>
        <family val="1"/>
      </rPr>
      <t>6年度</t>
    </r>
  </si>
  <si>
    <t>特環竜丘処理区</t>
  </si>
  <si>
    <t>23年度</t>
  </si>
  <si>
    <t>30年度</t>
  </si>
  <si>
    <t>特環山本処理区</t>
  </si>
  <si>
    <t>23年度</t>
  </si>
  <si>
    <t>特環和田処理区</t>
  </si>
  <si>
    <t>21年度</t>
  </si>
  <si>
    <t>資料：下水道課</t>
  </si>
  <si>
    <t>139上水道配水量及び下水道処理量</t>
  </si>
  <si>
    <t>（単位　万㎥ ）</t>
  </si>
  <si>
    <t>年</t>
  </si>
  <si>
    <t>上水道配水量</t>
  </si>
  <si>
    <t>下水道処理量</t>
  </si>
  <si>
    <t>資料：水道業務課</t>
  </si>
  <si>
    <t>140 農業集落排水施設の供用開始状況</t>
  </si>
  <si>
    <t>処理区名</t>
  </si>
  <si>
    <t>計画戸数
(戸)</t>
  </si>
  <si>
    <t>処理方式</t>
  </si>
  <si>
    <t>事業実施年度</t>
  </si>
  <si>
    <t>供用開始年月日</t>
  </si>
  <si>
    <t>立石処理区</t>
  </si>
  <si>
    <t>ニイミシステム20</t>
  </si>
  <si>
    <t>平成2～5年度</t>
  </si>
  <si>
    <t>平成5年11月</t>
  </si>
  <si>
    <t>（土壌被覆型礫間接触
ばっ気方式）</t>
  </si>
  <si>
    <t>知久平処理区</t>
  </si>
  <si>
    <t>ジャルスⅢ型</t>
  </si>
  <si>
    <t>平成4～8年度</t>
  </si>
  <si>
    <t>平成7年4月</t>
  </si>
  <si>
    <t>（流量調整槽前置型嫌気
ろ床併用接触ばっ気方式）</t>
  </si>
  <si>
    <t>柏原処理区</t>
  </si>
  <si>
    <t>平成5～8年度</t>
  </si>
  <si>
    <t>平成8年2月</t>
  </si>
  <si>
    <t>（土壌被覆型礫間接触
ばっ気方式）</t>
  </si>
  <si>
    <t>下殿岡処理区</t>
  </si>
  <si>
    <t>平成6～10年度</t>
  </si>
  <si>
    <t>平成10年4月</t>
  </si>
  <si>
    <t>下虎岩処理区</t>
  </si>
  <si>
    <t>平成7～11年度</t>
  </si>
  <si>
    <t>平成11年4月</t>
  </si>
  <si>
    <t>船渡処理区</t>
  </si>
  <si>
    <t>平成8～13年度</t>
  </si>
  <si>
    <t>平成13年4月</t>
  </si>
  <si>
    <t>上久堅中央</t>
  </si>
  <si>
    <t>平成9～15年度</t>
  </si>
  <si>
    <t>平成15年4月</t>
  </si>
  <si>
    <t>処理区</t>
  </si>
  <si>
    <t>更生太田</t>
  </si>
  <si>
    <t>ジャルスⅩⅣ型</t>
  </si>
  <si>
    <t>平成10～16年度</t>
  </si>
  <si>
    <t>平成16年4月</t>
  </si>
  <si>
    <t>（連続流入間欠ばっ気
方式）</t>
  </si>
  <si>
    <t>米川野池芋平</t>
  </si>
  <si>
    <t>平成15～21年度</t>
  </si>
  <si>
    <t>平成21年4月</t>
  </si>
  <si>
    <t>資料：下水道課</t>
  </si>
  <si>
    <t>141 浄化槽設置数</t>
  </si>
  <si>
    <t>平成26年3月31日現在</t>
  </si>
  <si>
    <t>単独処理浄化槽</t>
  </si>
  <si>
    <t>小　計</t>
  </si>
  <si>
    <t>合　計</t>
  </si>
  <si>
    <t>地区</t>
  </si>
  <si>
    <t>一般家庭</t>
  </si>
  <si>
    <t>事業所</t>
  </si>
  <si>
    <t>総数</t>
  </si>
  <si>
    <t>飯田</t>
  </si>
  <si>
    <t>座光寺</t>
  </si>
  <si>
    <t>松尾</t>
  </si>
  <si>
    <t>下久堅</t>
  </si>
  <si>
    <t>上久堅</t>
  </si>
  <si>
    <t>千代</t>
  </si>
  <si>
    <t>龍江</t>
  </si>
  <si>
    <t>竜丘</t>
  </si>
  <si>
    <t>川路</t>
  </si>
  <si>
    <t>三穂</t>
  </si>
  <si>
    <t>山本</t>
  </si>
  <si>
    <t>伊賀良</t>
  </si>
  <si>
    <t>鼎</t>
  </si>
  <si>
    <t>上郷</t>
  </si>
  <si>
    <t>上　　　　村</t>
  </si>
  <si>
    <t>南信濃</t>
  </si>
  <si>
    <t>142 浄化槽人槽別設置数</t>
  </si>
  <si>
    <t>人槽</t>
  </si>
  <si>
    <t>21～</t>
  </si>
  <si>
    <t>51～</t>
  </si>
  <si>
    <t>101～</t>
  </si>
  <si>
    <t>201～</t>
  </si>
  <si>
    <t>301～</t>
  </si>
  <si>
    <t>以下</t>
  </si>
  <si>
    <t>以上</t>
  </si>
  <si>
    <t>人槽別計</t>
  </si>
  <si>
    <t>単独</t>
  </si>
  <si>
    <t>事業所</t>
  </si>
  <si>
    <t>合併</t>
  </si>
  <si>
    <t>Ｋ　水道</t>
  </si>
  <si>
    <t>129上下水道事業の沿革</t>
  </si>
  <si>
    <t>137下水道の整備委状況</t>
  </si>
  <si>
    <t>130水道計画</t>
  </si>
  <si>
    <t>138公共下水道の状況</t>
  </si>
  <si>
    <t>131給水戸数・人口等の推移</t>
  </si>
  <si>
    <t>139上水道配水量下水道処理量</t>
  </si>
  <si>
    <t>132配水量及び有収水量</t>
  </si>
  <si>
    <t>140農業集落排水施設の供用開始状況</t>
  </si>
  <si>
    <t>133用途、口径別栓数及び使用水量</t>
  </si>
  <si>
    <t>141浄化槽設置数</t>
  </si>
  <si>
    <t>134管路及び消火栓</t>
  </si>
  <si>
    <t>142浄化槽人槽別設置数</t>
  </si>
  <si>
    <t>135給水戸数及び人口（簡易水道）</t>
  </si>
  <si>
    <t>136配水量及び有収水量・加入状況（簡易水道）</t>
  </si>
  <si>
    <t>目次へ戻る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</si>
</sst>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現在&quot;"/>
    <numFmt numFmtId="177" formatCode="0.0"/>
    <numFmt numFmtId="178" formatCode="#,##0.0;[Red]\-#,##0.0"/>
    <numFmt numFmtId="179" formatCode="#,##0.0_ ;[Red]\-#,##0.0\ "/>
    <numFmt numFmtId="180" formatCode="0.0_ "/>
    <numFmt numFmtId="181" formatCode="0.0%"/>
    <numFmt numFmtId="182" formatCode="#,##0;[Red]\-#,##0;\-"/>
    <numFmt numFmtId="183" formatCode="#,##0;[Red]\(#,##0\);\-"/>
  </numFmts>
  <fonts count="66">
    <font>
      <sz val="11"/>
      <color theme="1"/>
      <name val="Calibri"/>
      <family val="3"/>
    </font>
    <font>
      <sz val="11"/>
      <color indexed="8"/>
      <name val="ＭＳ Ｐゴシック"/>
      <family val="3"/>
    </font>
    <font>
      <sz val="6"/>
      <name val="ＭＳ Ｐゴシック"/>
      <family val="3"/>
    </font>
    <font>
      <sz val="11"/>
      <name val="ＭＳ Ｐ明朝"/>
      <family val="1"/>
    </font>
    <font>
      <sz val="10.5"/>
      <name val="ＭＳ Ｐ明朝"/>
      <family val="1"/>
    </font>
    <font>
      <sz val="12"/>
      <name val="ＭＳ Ｐ明朝"/>
      <family val="1"/>
    </font>
    <font>
      <sz val="6"/>
      <name val="ＭＳ Ｐ明朝"/>
      <family val="1"/>
    </font>
    <font>
      <sz val="10"/>
      <name val="ＭＳ Ｐ明朝"/>
      <family val="1"/>
    </font>
    <font>
      <sz val="9"/>
      <name val="ＭＳ Ｐ明朝"/>
      <family val="1"/>
    </font>
    <font>
      <sz val="12"/>
      <name val="ＭＳ Ｐゴシック"/>
      <family val="3"/>
    </font>
    <font>
      <sz val="10.5"/>
      <name val="ＭＳ Ｐゴシック"/>
      <family val="3"/>
    </font>
    <font>
      <sz val="8"/>
      <name val="ＭＳ Ｐ明朝"/>
      <family val="1"/>
    </font>
    <font>
      <sz val="8"/>
      <color indexed="8"/>
      <name val="ＭＳ Ｐ明朝"/>
      <family val="1"/>
    </font>
    <font>
      <sz val="10.5"/>
      <color indexed="8"/>
      <name val="ＭＳ Ｐ明朝"/>
      <family val="1"/>
    </font>
    <font>
      <sz val="14"/>
      <name val="ＭＳ Ｐ明朝"/>
      <family val="1"/>
    </font>
    <font>
      <sz val="11"/>
      <name val="ＭＳ Ｐゴシック"/>
      <family val="3"/>
    </font>
    <font>
      <b/>
      <sz val="10.5"/>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2"/>
      <color indexed="8"/>
      <name val="ＭＳ Ｐ明朝"/>
      <family val="1"/>
    </font>
    <font>
      <sz val="10.5"/>
      <color indexed="10"/>
      <name val="ＭＳ Ｐ明朝"/>
      <family val="1"/>
    </font>
    <font>
      <u val="single"/>
      <sz val="11"/>
      <color indexed="30"/>
      <name val="ＭＳ Ｐゴシック"/>
      <family val="3"/>
    </font>
    <font>
      <u val="single"/>
      <sz val="11"/>
      <color indexed="25"/>
      <name val="ＭＳ Ｐゴシック"/>
      <family val="3"/>
    </font>
    <font>
      <sz val="22"/>
      <color indexed="8"/>
      <name val="ＭＳ Ｐゴシック"/>
      <family val="3"/>
    </font>
    <font>
      <u val="single"/>
      <sz val="16"/>
      <color indexed="30"/>
      <name val="ＭＳ Ｐゴシック"/>
      <family val="3"/>
    </font>
    <font>
      <sz val="16"/>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明朝"/>
      <family val="1"/>
    </font>
    <font>
      <sz val="12"/>
      <color theme="1"/>
      <name val="ＭＳ Ｐ明朝"/>
      <family val="1"/>
    </font>
    <font>
      <sz val="10.5"/>
      <color rgb="FFFF0000"/>
      <name val="ＭＳ Ｐ明朝"/>
      <family val="1"/>
    </font>
    <font>
      <sz val="10.5"/>
      <color theme="1"/>
      <name val="ＭＳ Ｐ明朝"/>
      <family val="1"/>
    </font>
    <font>
      <sz val="16"/>
      <color theme="1"/>
      <name val="Calibri"/>
      <family val="3"/>
    </font>
    <font>
      <u val="single"/>
      <sz val="16"/>
      <color theme="10"/>
      <name val="ＭＳ Ｐゴシック"/>
      <family val="3"/>
    </font>
    <font>
      <sz val="2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thin"/>
    </border>
    <border>
      <left style="thin"/>
      <right style="thin"/>
      <top style="medium"/>
      <bottom style="thin"/>
    </border>
    <border>
      <left style="thin"/>
      <right style="thin"/>
      <top style="thin"/>
      <bottom/>
    </border>
    <border>
      <left style="thin"/>
      <right style="thin"/>
      <top/>
      <bottom/>
    </border>
    <border>
      <left/>
      <right style="thin"/>
      <top/>
      <bottom style="medium"/>
    </border>
    <border>
      <left style="thin"/>
      <right style="thin"/>
      <top/>
      <bottom style="medium"/>
    </border>
    <border>
      <left/>
      <right/>
      <top/>
      <bottom style="medium"/>
    </border>
    <border>
      <left style="thin"/>
      <right style="thin"/>
      <top style="medium"/>
      <bottom/>
    </border>
    <border>
      <left style="thin"/>
      <right/>
      <top style="medium"/>
      <bottom/>
    </border>
    <border>
      <left style="thin"/>
      <right/>
      <top/>
      <bottom style="thin"/>
    </border>
    <border>
      <left style="thin"/>
      <right style="thin"/>
      <top/>
      <bottom style="thin"/>
    </border>
    <border>
      <left/>
      <right style="thin"/>
      <top/>
      <bottom/>
    </border>
    <border>
      <left style="thin"/>
      <right/>
      <top style="medium"/>
      <bottom style="thin"/>
    </border>
    <border>
      <left/>
      <right/>
      <top/>
      <bottom style="thin"/>
    </border>
    <border>
      <left style="thin"/>
      <right/>
      <top style="thin"/>
      <bottom style="thin"/>
    </border>
    <border>
      <left>
        <color indexed="63"/>
      </left>
      <right>
        <color indexed="63"/>
      </right>
      <top style="thin"/>
      <bottom style="thin"/>
    </border>
    <border>
      <left/>
      <right/>
      <top style="medium"/>
      <bottom/>
    </border>
    <border>
      <left style="thin"/>
      <right/>
      <top/>
      <bottom/>
    </border>
    <border>
      <left style="thin"/>
      <right/>
      <top/>
      <bottom style="medium"/>
    </border>
    <border>
      <left/>
      <right style="thin"/>
      <top style="medium"/>
      <bottom style="thin"/>
    </border>
    <border>
      <left style="thin"/>
      <right/>
      <top style="thin"/>
      <bottom style="medium"/>
    </border>
    <border>
      <left/>
      <right/>
      <top style="thin"/>
      <bottom style="medium"/>
    </border>
    <border>
      <left>
        <color indexed="63"/>
      </left>
      <right style="thin"/>
      <top style="thin"/>
      <bottom style="thin"/>
    </border>
    <border>
      <left style="thin"/>
      <right style="thin"/>
      <top style="thin"/>
      <bottom style="thin"/>
    </border>
    <border diagonalDown="1">
      <left/>
      <right/>
      <top style="medium"/>
      <bottom/>
      <diagonal style="thin"/>
    </border>
    <border>
      <left/>
      <right style="thin"/>
      <top style="medium"/>
      <bottom/>
    </border>
    <border diagonalDown="1">
      <left/>
      <right style="thin"/>
      <top/>
      <bottom style="thin"/>
      <diagonal style="thin"/>
    </border>
    <border>
      <left/>
      <right/>
      <top style="thin"/>
      <bottom/>
    </border>
    <border>
      <left/>
      <right style="thin"/>
      <top/>
      <bottom style="thin"/>
    </border>
    <border>
      <left/>
      <right style="thin"/>
      <top style="thin"/>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15"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4" fillId="0" borderId="0">
      <alignment/>
      <protection/>
    </xf>
    <xf numFmtId="0" fontId="15" fillId="0" borderId="0">
      <alignment/>
      <protection/>
    </xf>
    <xf numFmtId="0" fontId="57" fillId="0" borderId="0" applyNumberFormat="0" applyFill="0" applyBorder="0" applyAlignment="0" applyProtection="0"/>
    <xf numFmtId="0" fontId="58" fillId="32" borderId="0" applyNumberFormat="0" applyBorder="0" applyAlignment="0" applyProtection="0"/>
  </cellStyleXfs>
  <cellXfs count="333">
    <xf numFmtId="0" fontId="0" fillId="0" borderId="0" xfId="0" applyFont="1" applyAlignment="1">
      <alignment vertical="center"/>
    </xf>
    <xf numFmtId="0" fontId="3" fillId="0" borderId="0" xfId="0" applyFont="1" applyAlignment="1">
      <alignment horizontal="justify" vertical="top"/>
    </xf>
    <xf numFmtId="0" fontId="59" fillId="0" borderId="0" xfId="0" applyFont="1" applyAlignment="1">
      <alignment vertical="center"/>
    </xf>
    <xf numFmtId="0" fontId="59" fillId="0" borderId="0" xfId="0" applyFont="1" applyAlignment="1">
      <alignment vertical="top"/>
    </xf>
    <xf numFmtId="0" fontId="60" fillId="0" borderId="0" xfId="0" applyFont="1" applyAlignment="1">
      <alignment vertical="top"/>
    </xf>
    <xf numFmtId="0" fontId="5" fillId="0" borderId="0" xfId="65" applyFont="1">
      <alignment/>
      <protection/>
    </xf>
    <xf numFmtId="0" fontId="4" fillId="0" borderId="0" xfId="65" applyFont="1">
      <alignment/>
      <protection/>
    </xf>
    <xf numFmtId="0" fontId="4" fillId="0" borderId="10" xfId="65" applyFont="1" applyFill="1" applyBorder="1" applyAlignment="1">
      <alignment horizontal="distributed" vertical="center"/>
      <protection/>
    </xf>
    <xf numFmtId="0" fontId="7" fillId="0" borderId="11" xfId="65" applyFont="1" applyFill="1" applyBorder="1" applyAlignment="1">
      <alignment horizontal="distributed" vertical="center" wrapText="1"/>
      <protection/>
    </xf>
    <xf numFmtId="0" fontId="4" fillId="0" borderId="11" xfId="65" applyFont="1" applyFill="1" applyBorder="1" applyAlignment="1">
      <alignment horizontal="distributed" vertical="center"/>
      <protection/>
    </xf>
    <xf numFmtId="0" fontId="4" fillId="0" borderId="0" xfId="65" applyFont="1" applyFill="1">
      <alignment/>
      <protection/>
    </xf>
    <xf numFmtId="0" fontId="4" fillId="0" borderId="0" xfId="65" applyFont="1" applyBorder="1" applyAlignment="1">
      <alignment horizontal="left" vertical="center"/>
      <protection/>
    </xf>
    <xf numFmtId="0" fontId="0" fillId="0" borderId="12" xfId="53" applyNumberFormat="1" applyFont="1" applyBorder="1" applyAlignment="1">
      <alignment horizontal="right" vertical="center"/>
    </xf>
    <xf numFmtId="38" fontId="0" fillId="0" borderId="12" xfId="53" applyFont="1" applyBorder="1" applyAlignment="1">
      <alignment horizontal="right" vertical="center"/>
    </xf>
    <xf numFmtId="38" fontId="8" fillId="0" borderId="12" xfId="53" applyFont="1" applyBorder="1" applyAlignment="1">
      <alignment vertical="center"/>
    </xf>
    <xf numFmtId="38" fontId="0" fillId="0" borderId="12" xfId="53" applyFont="1" applyBorder="1" applyAlignment="1">
      <alignment vertical="center"/>
    </xf>
    <xf numFmtId="38" fontId="0" fillId="0" borderId="0" xfId="53" applyFont="1" applyAlignment="1">
      <alignment vertical="center"/>
    </xf>
    <xf numFmtId="0" fontId="4" fillId="0" borderId="0" xfId="65" applyFont="1" applyAlignment="1">
      <alignment vertical="center"/>
      <protection/>
    </xf>
    <xf numFmtId="38" fontId="0" fillId="0" borderId="13" xfId="53" applyFont="1" applyBorder="1" applyAlignment="1">
      <alignment vertical="center"/>
    </xf>
    <xf numFmtId="38" fontId="8" fillId="0" borderId="13" xfId="53" applyFont="1" applyBorder="1" applyAlignment="1">
      <alignment vertical="center"/>
    </xf>
    <xf numFmtId="0" fontId="4" fillId="0" borderId="0" xfId="65" applyFont="1" applyBorder="1" applyAlignment="1">
      <alignment horizontal="left" vertical="center" wrapText="1"/>
      <protection/>
    </xf>
    <xf numFmtId="38" fontId="0" fillId="0" borderId="0" xfId="53" applyFont="1" applyAlignment="1">
      <alignment horizontal="right" vertical="center"/>
    </xf>
    <xf numFmtId="0" fontId="4" fillId="0" borderId="14" xfId="65" applyFont="1" applyBorder="1" applyAlignment="1">
      <alignment horizontal="left" vertical="center"/>
      <protection/>
    </xf>
    <xf numFmtId="38" fontId="0" fillId="0" borderId="15" xfId="53" applyFont="1" applyBorder="1" applyAlignment="1">
      <alignment vertical="center"/>
    </xf>
    <xf numFmtId="38" fontId="8" fillId="0" borderId="15" xfId="53" applyFont="1" applyBorder="1" applyAlignment="1">
      <alignment horizontal="right" vertical="center"/>
    </xf>
    <xf numFmtId="38" fontId="0" fillId="0" borderId="16" xfId="53" applyFont="1" applyBorder="1" applyAlignment="1">
      <alignment vertical="center"/>
    </xf>
    <xf numFmtId="38" fontId="0" fillId="0" borderId="0" xfId="53" applyFont="1" applyBorder="1" applyAlignment="1">
      <alignment vertical="center"/>
    </xf>
    <xf numFmtId="0" fontId="4" fillId="0" borderId="0" xfId="65" applyFont="1" applyAlignment="1">
      <alignment horizontal="right" vertical="center"/>
      <protection/>
    </xf>
    <xf numFmtId="0" fontId="61" fillId="0" borderId="0" xfId="65" applyFont="1">
      <alignment/>
      <protection/>
    </xf>
    <xf numFmtId="0" fontId="8" fillId="0" borderId="0" xfId="65" applyFont="1">
      <alignment/>
      <protection/>
    </xf>
    <xf numFmtId="0" fontId="8" fillId="0" borderId="0" xfId="65" applyFont="1" applyAlignment="1">
      <alignment horizontal="right"/>
      <protection/>
    </xf>
    <xf numFmtId="0" fontId="4" fillId="0" borderId="0" xfId="65" applyFont="1" applyAlignment="1">
      <alignment horizontal="right" wrapText="1"/>
      <protection/>
    </xf>
    <xf numFmtId="0" fontId="4" fillId="0" borderId="17" xfId="65" applyFont="1" applyFill="1" applyBorder="1" applyAlignment="1">
      <alignment horizontal="centerContinuous" vertical="center"/>
      <protection/>
    </xf>
    <xf numFmtId="0" fontId="4" fillId="0" borderId="17" xfId="65" applyFont="1" applyFill="1" applyBorder="1" applyAlignment="1">
      <alignment horizontal="center" vertical="center"/>
      <protection/>
    </xf>
    <xf numFmtId="0" fontId="4" fillId="0" borderId="18" xfId="65" applyFont="1" applyFill="1" applyBorder="1" applyAlignment="1">
      <alignment horizontal="center" vertical="center"/>
      <protection/>
    </xf>
    <xf numFmtId="0" fontId="4" fillId="0" borderId="19" xfId="65" applyFont="1" applyFill="1" applyBorder="1" applyAlignment="1">
      <alignment horizontal="center"/>
      <protection/>
    </xf>
    <xf numFmtId="0" fontId="4" fillId="0" borderId="20" xfId="65" applyFont="1" applyFill="1" applyBorder="1" applyAlignment="1">
      <alignment horizontal="center"/>
      <protection/>
    </xf>
    <xf numFmtId="0" fontId="4" fillId="0" borderId="21" xfId="65" applyFont="1" applyBorder="1" applyAlignment="1" quotePrefix="1">
      <alignment horizontal="center"/>
      <protection/>
    </xf>
    <xf numFmtId="38" fontId="0" fillId="0" borderId="0" xfId="53" applyFont="1" applyBorder="1" applyAlignment="1">
      <alignment/>
    </xf>
    <xf numFmtId="177" fontId="0" fillId="0" borderId="0" xfId="43" applyNumberFormat="1" applyFont="1" applyBorder="1" applyAlignment="1">
      <alignment/>
    </xf>
    <xf numFmtId="178" fontId="0" fillId="0" borderId="0" xfId="53" applyNumberFormat="1" applyFont="1" applyBorder="1" applyAlignment="1">
      <alignment/>
    </xf>
    <xf numFmtId="0" fontId="10" fillId="0" borderId="21" xfId="65" applyFont="1" applyBorder="1" applyAlignment="1" quotePrefix="1">
      <alignment horizontal="center"/>
      <protection/>
    </xf>
    <xf numFmtId="38" fontId="10" fillId="0" borderId="0" xfId="53" applyFont="1" applyBorder="1" applyAlignment="1">
      <alignment/>
    </xf>
    <xf numFmtId="178" fontId="10" fillId="0" borderId="0" xfId="53" applyNumberFormat="1" applyFont="1" applyBorder="1" applyAlignment="1">
      <alignment/>
    </xf>
    <xf numFmtId="0" fontId="10" fillId="0" borderId="14" xfId="65" applyFont="1" applyBorder="1" applyAlignment="1" quotePrefix="1">
      <alignment horizontal="center"/>
      <protection/>
    </xf>
    <xf numFmtId="38" fontId="10" fillId="0" borderId="16" xfId="53" applyFont="1" applyBorder="1" applyAlignment="1">
      <alignment/>
    </xf>
    <xf numFmtId="178" fontId="10" fillId="0" borderId="16" xfId="53" applyNumberFormat="1" applyFont="1" applyBorder="1" applyAlignment="1">
      <alignment/>
    </xf>
    <xf numFmtId="0" fontId="4" fillId="0" borderId="0" xfId="65" applyFont="1" applyBorder="1" applyAlignment="1">
      <alignment horizontal="right"/>
      <protection/>
    </xf>
    <xf numFmtId="0" fontId="4" fillId="0" borderId="16" xfId="65" applyFont="1" applyBorder="1" applyAlignment="1">
      <alignment/>
      <protection/>
    </xf>
    <xf numFmtId="0" fontId="4" fillId="0" borderId="16" xfId="65" applyFont="1" applyBorder="1" applyAlignment="1">
      <alignment horizontal="right"/>
      <protection/>
    </xf>
    <xf numFmtId="0" fontId="4" fillId="0" borderId="0" xfId="65" applyFont="1" applyAlignment="1">
      <alignment horizontal="right"/>
      <protection/>
    </xf>
    <xf numFmtId="0" fontId="4" fillId="0" borderId="10" xfId="65" applyFont="1" applyFill="1" applyBorder="1" applyAlignment="1">
      <alignment horizontal="centerContinuous" vertical="center"/>
      <protection/>
    </xf>
    <xf numFmtId="0" fontId="4" fillId="0" borderId="22" xfId="65" applyFont="1" applyFill="1" applyBorder="1" applyAlignment="1">
      <alignment horizontal="center" vertical="center"/>
      <protection/>
    </xf>
    <xf numFmtId="0" fontId="4" fillId="0" borderId="23" xfId="65" applyFont="1" applyFill="1" applyBorder="1" applyAlignment="1">
      <alignment horizontal="center" vertical="center"/>
      <protection/>
    </xf>
    <xf numFmtId="0" fontId="4" fillId="0" borderId="19" xfId="65" applyFont="1" applyFill="1" applyBorder="1" applyAlignment="1">
      <alignment horizontal="center" vertical="center" wrapText="1"/>
      <protection/>
    </xf>
    <xf numFmtId="0" fontId="4" fillId="0" borderId="24" xfId="65" applyFont="1" applyFill="1" applyBorder="1" applyAlignment="1">
      <alignment horizontal="center" vertical="center"/>
      <protection/>
    </xf>
    <xf numFmtId="0" fontId="4" fillId="0" borderId="19" xfId="65" applyFont="1" applyFill="1" applyBorder="1" applyAlignment="1">
      <alignment horizontal="center" vertical="center"/>
      <protection/>
    </xf>
    <xf numFmtId="49" fontId="0" fillId="0" borderId="0" xfId="53" applyNumberFormat="1" applyFont="1" applyBorder="1" applyAlignment="1">
      <alignment horizontal="center"/>
    </xf>
    <xf numFmtId="49" fontId="0" fillId="0" borderId="0" xfId="53" applyNumberFormat="1" applyFont="1" applyFill="1" applyBorder="1" applyAlignment="1">
      <alignment horizontal="center"/>
    </xf>
    <xf numFmtId="38" fontId="0" fillId="0" borderId="0" xfId="53" applyFont="1" applyFill="1" applyBorder="1" applyAlignment="1">
      <alignment/>
    </xf>
    <xf numFmtId="49" fontId="10" fillId="0" borderId="0" xfId="53" applyNumberFormat="1" applyFont="1" applyBorder="1" applyAlignment="1">
      <alignment horizontal="center"/>
    </xf>
    <xf numFmtId="49" fontId="10" fillId="0" borderId="0" xfId="53" applyNumberFormat="1" applyFont="1" applyFill="1" applyBorder="1" applyAlignment="1">
      <alignment horizontal="center"/>
    </xf>
    <xf numFmtId="38" fontId="10" fillId="0" borderId="0" xfId="53" applyFont="1" applyFill="1" applyBorder="1" applyAlignment="1">
      <alignment/>
    </xf>
    <xf numFmtId="49" fontId="10" fillId="0" borderId="16" xfId="53" applyNumberFormat="1" applyFont="1" applyBorder="1" applyAlignment="1">
      <alignment horizontal="center"/>
    </xf>
    <xf numFmtId="49" fontId="10" fillId="0" borderId="16" xfId="53" applyNumberFormat="1" applyFont="1" applyFill="1" applyBorder="1" applyAlignment="1">
      <alignment horizontal="center"/>
    </xf>
    <xf numFmtId="38" fontId="10" fillId="0" borderId="16" xfId="53" applyFont="1" applyFill="1" applyBorder="1" applyAlignment="1">
      <alignment/>
    </xf>
    <xf numFmtId="177" fontId="4" fillId="0" borderId="0" xfId="65" applyNumberFormat="1" applyFont="1">
      <alignment/>
      <protection/>
    </xf>
    <xf numFmtId="38" fontId="0" fillId="0" borderId="0" xfId="53" applyFont="1" applyAlignment="1">
      <alignment/>
    </xf>
    <xf numFmtId="0" fontId="5" fillId="0" borderId="16" xfId="65" applyFont="1" applyFill="1" applyBorder="1">
      <alignment/>
      <protection/>
    </xf>
    <xf numFmtId="0" fontId="4" fillId="0" borderId="16" xfId="65" applyFont="1" applyFill="1" applyBorder="1">
      <alignment/>
      <protection/>
    </xf>
    <xf numFmtId="0" fontId="4" fillId="0" borderId="16" xfId="65" applyFont="1" applyFill="1" applyBorder="1" applyAlignment="1">
      <alignment horizontal="right"/>
      <protection/>
    </xf>
    <xf numFmtId="0" fontId="4" fillId="0" borderId="11" xfId="65" applyFont="1" applyFill="1" applyBorder="1" applyAlignment="1">
      <alignment horizontal="center" vertical="center"/>
      <protection/>
    </xf>
    <xf numFmtId="0" fontId="4" fillId="0" borderId="22" xfId="65" applyFont="1" applyFill="1" applyBorder="1" applyAlignment="1">
      <alignment horizontal="center" vertical="center" wrapText="1"/>
      <protection/>
    </xf>
    <xf numFmtId="0" fontId="4" fillId="0" borderId="13" xfId="65" applyFont="1" applyFill="1" applyBorder="1" applyAlignment="1">
      <alignment horizontal="right"/>
      <protection/>
    </xf>
    <xf numFmtId="38" fontId="0" fillId="0" borderId="0" xfId="53" applyFont="1" applyFill="1" applyAlignment="1">
      <alignment/>
    </xf>
    <xf numFmtId="0" fontId="4" fillId="0" borderId="20" xfId="65" applyFont="1" applyFill="1" applyBorder="1" applyAlignment="1">
      <alignment horizontal="right"/>
      <protection/>
    </xf>
    <xf numFmtId="0" fontId="4" fillId="0" borderId="21" xfId="65" applyFont="1" applyFill="1" applyBorder="1" applyAlignment="1">
      <alignment horizontal="right"/>
      <protection/>
    </xf>
    <xf numFmtId="38" fontId="0" fillId="0" borderId="0" xfId="53" applyFont="1" applyFill="1" applyBorder="1" applyAlignment="1">
      <alignment/>
    </xf>
    <xf numFmtId="38" fontId="0" fillId="0" borderId="25" xfId="53" applyFont="1" applyFill="1" applyBorder="1" applyAlignment="1">
      <alignment/>
    </xf>
    <xf numFmtId="38" fontId="0" fillId="0" borderId="16" xfId="53" applyFont="1" applyFill="1" applyBorder="1" applyAlignment="1">
      <alignment/>
    </xf>
    <xf numFmtId="0" fontId="4" fillId="0" borderId="26" xfId="65" applyFont="1" applyFill="1" applyBorder="1" applyAlignment="1">
      <alignment horizontal="right"/>
      <protection/>
    </xf>
    <xf numFmtId="0" fontId="4" fillId="0" borderId="17" xfId="65" applyFont="1" applyFill="1" applyBorder="1" applyAlignment="1">
      <alignment horizontal="center" vertical="center" wrapText="1"/>
      <protection/>
    </xf>
    <xf numFmtId="0" fontId="4" fillId="0" borderId="0" xfId="65" applyFont="1" applyBorder="1" applyAlignment="1" quotePrefix="1">
      <alignment horizontal="center" vertical="center"/>
      <protection/>
    </xf>
    <xf numFmtId="38" fontId="0" fillId="0" borderId="27" xfId="53" applyFont="1" applyBorder="1" applyAlignment="1">
      <alignment vertical="center"/>
    </xf>
    <xf numFmtId="38" fontId="0" fillId="0" borderId="0" xfId="53" applyFont="1" applyBorder="1" applyAlignment="1">
      <alignment horizontal="right" vertical="center"/>
    </xf>
    <xf numFmtId="38" fontId="0" fillId="0" borderId="0" xfId="53" applyFont="1" applyFill="1" applyBorder="1" applyAlignment="1">
      <alignment horizontal="right" vertical="center"/>
    </xf>
    <xf numFmtId="0" fontId="10" fillId="0" borderId="0" xfId="65" applyFont="1" applyBorder="1" applyAlignment="1" quotePrefix="1">
      <alignment horizontal="center" vertical="center"/>
      <protection/>
    </xf>
    <xf numFmtId="38" fontId="10" fillId="0" borderId="27" xfId="53" applyFont="1" applyBorder="1" applyAlignment="1">
      <alignment vertical="center"/>
    </xf>
    <xf numFmtId="38" fontId="10" fillId="0" borderId="0" xfId="53" applyFont="1" applyBorder="1" applyAlignment="1">
      <alignment vertical="center"/>
    </xf>
    <xf numFmtId="38" fontId="10" fillId="0" borderId="0" xfId="53" applyFont="1" applyFill="1" applyBorder="1" applyAlignment="1">
      <alignment horizontal="right" vertical="center"/>
    </xf>
    <xf numFmtId="0" fontId="4" fillId="0" borderId="0" xfId="65" applyFont="1" applyBorder="1" applyAlignment="1">
      <alignment vertical="center"/>
      <protection/>
    </xf>
    <xf numFmtId="0" fontId="10" fillId="0" borderId="16" xfId="65" applyFont="1" applyBorder="1" applyAlignment="1" quotePrefix="1">
      <alignment horizontal="center" vertical="center"/>
      <protection/>
    </xf>
    <xf numFmtId="38" fontId="10" fillId="0" borderId="28" xfId="53" applyFont="1" applyBorder="1" applyAlignment="1">
      <alignment vertical="center"/>
    </xf>
    <xf numFmtId="38" fontId="10" fillId="0" borderId="16" xfId="53" applyFont="1" applyBorder="1" applyAlignment="1">
      <alignment vertical="center"/>
    </xf>
    <xf numFmtId="38" fontId="10" fillId="0" borderId="16" xfId="53" applyFont="1" applyFill="1" applyBorder="1" applyAlignment="1">
      <alignment horizontal="right" vertical="center"/>
    </xf>
    <xf numFmtId="0" fontId="4" fillId="0" borderId="29" xfId="65" applyFont="1" applyFill="1" applyBorder="1" applyAlignment="1">
      <alignment horizontal="distributed" vertical="center"/>
      <protection/>
    </xf>
    <xf numFmtId="0" fontId="4" fillId="0" borderId="11" xfId="65" applyFont="1" applyFill="1" applyBorder="1" applyAlignment="1">
      <alignment horizontal="center" vertical="center" wrapText="1"/>
      <protection/>
    </xf>
    <xf numFmtId="0" fontId="4" fillId="0" borderId="22" xfId="65" applyFont="1" applyFill="1" applyBorder="1" applyAlignment="1">
      <alignment horizontal="distributed" vertical="center"/>
      <protection/>
    </xf>
    <xf numFmtId="0" fontId="4" fillId="0" borderId="0" xfId="65" applyFont="1" applyAlignment="1">
      <alignment horizontal="distributed" vertical="center"/>
      <protection/>
    </xf>
    <xf numFmtId="0" fontId="4" fillId="0" borderId="21" xfId="65" applyFont="1" applyBorder="1" applyAlignment="1">
      <alignment horizontal="distributed" vertical="center"/>
      <protection/>
    </xf>
    <xf numFmtId="179" fontId="0" fillId="0" borderId="0" xfId="53" applyNumberFormat="1" applyFont="1" applyBorder="1" applyAlignment="1">
      <alignment vertical="center"/>
    </xf>
    <xf numFmtId="0" fontId="4" fillId="0" borderId="0" xfId="65" applyFont="1" applyBorder="1" applyAlignment="1">
      <alignment horizontal="left" wrapText="1"/>
      <protection/>
    </xf>
    <xf numFmtId="0" fontId="4" fillId="0" borderId="16" xfId="65" applyFont="1" applyBorder="1" applyAlignment="1">
      <alignment horizontal="distributed"/>
      <protection/>
    </xf>
    <xf numFmtId="38" fontId="0" fillId="0" borderId="28" xfId="53" applyFont="1" applyBorder="1" applyAlignment="1">
      <alignment/>
    </xf>
    <xf numFmtId="38" fontId="0" fillId="0" borderId="16" xfId="53" applyFont="1" applyBorder="1" applyAlignment="1">
      <alignment/>
    </xf>
    <xf numFmtId="180" fontId="0" fillId="0" borderId="16" xfId="43" applyNumberFormat="1" applyFont="1" applyBorder="1" applyAlignment="1">
      <alignment/>
    </xf>
    <xf numFmtId="177" fontId="0" fillId="0" borderId="16" xfId="43" applyNumberFormat="1" applyFont="1" applyBorder="1" applyAlignment="1">
      <alignment horizontal="left" indent="1"/>
    </xf>
    <xf numFmtId="38" fontId="4" fillId="0" borderId="0" xfId="65" applyNumberFormat="1" applyFont="1">
      <alignment/>
      <protection/>
    </xf>
    <xf numFmtId="0" fontId="60" fillId="0" borderId="0" xfId="65" applyFont="1">
      <alignment/>
      <protection/>
    </xf>
    <xf numFmtId="0" fontId="62" fillId="0" borderId="0" xfId="65" applyFont="1">
      <alignment/>
      <protection/>
    </xf>
    <xf numFmtId="0" fontId="62" fillId="0" borderId="0" xfId="65" applyFont="1" applyAlignment="1">
      <alignment horizontal="right"/>
      <protection/>
    </xf>
    <xf numFmtId="0" fontId="62" fillId="0" borderId="22" xfId="65" applyFont="1" applyFill="1" applyBorder="1" applyAlignment="1">
      <alignment horizontal="centerContinuous" vertical="center"/>
      <protection/>
    </xf>
    <xf numFmtId="0" fontId="4" fillId="0" borderId="0" xfId="65" applyFont="1" applyBorder="1" applyAlignment="1">
      <alignment horizontal="distributed" vertical="center"/>
      <protection/>
    </xf>
    <xf numFmtId="0" fontId="62" fillId="0" borderId="25" xfId="65" applyFont="1" applyFill="1" applyBorder="1" applyAlignment="1">
      <alignment horizontal="center" vertical="center"/>
      <protection/>
    </xf>
    <xf numFmtId="0" fontId="62" fillId="0" borderId="21" xfId="65" applyFont="1" applyBorder="1" applyAlignment="1">
      <alignment horizontal="distributed"/>
      <protection/>
    </xf>
    <xf numFmtId="38" fontId="62" fillId="0" borderId="27" xfId="53" applyFont="1" applyBorder="1" applyAlignment="1">
      <alignment/>
    </xf>
    <xf numFmtId="38" fontId="62" fillId="0" borderId="0" xfId="53" applyFont="1" applyBorder="1" applyAlignment="1">
      <alignment/>
    </xf>
    <xf numFmtId="180" fontId="62" fillId="0" borderId="0" xfId="43" applyNumberFormat="1" applyFont="1" applyBorder="1" applyAlignment="1">
      <alignment/>
    </xf>
    <xf numFmtId="0" fontId="4" fillId="0" borderId="0" xfId="65" applyFont="1" applyBorder="1">
      <alignment/>
      <protection/>
    </xf>
    <xf numFmtId="0" fontId="62" fillId="0" borderId="16" xfId="65" applyFont="1" applyBorder="1" applyAlignment="1">
      <alignment horizontal="distributed"/>
      <protection/>
    </xf>
    <xf numFmtId="38" fontId="62" fillId="0" borderId="28" xfId="53" applyFont="1" applyBorder="1" applyAlignment="1">
      <alignment/>
    </xf>
    <xf numFmtId="38" fontId="62" fillId="0" borderId="16" xfId="53" applyFont="1" applyBorder="1" applyAlignment="1">
      <alignment/>
    </xf>
    <xf numFmtId="180" fontId="62" fillId="0" borderId="16" xfId="43" applyNumberFormat="1" applyFont="1" applyBorder="1" applyAlignment="1">
      <alignment/>
    </xf>
    <xf numFmtId="38" fontId="62" fillId="0" borderId="16" xfId="53" applyFont="1" applyBorder="1" applyAlignment="1">
      <alignment/>
    </xf>
    <xf numFmtId="0" fontId="62" fillId="0" borderId="0" xfId="65" applyFont="1" applyBorder="1" applyAlignment="1">
      <alignment horizontal="center"/>
      <protection/>
    </xf>
    <xf numFmtId="38" fontId="62" fillId="0" borderId="0" xfId="65" applyNumberFormat="1" applyFont="1">
      <alignment/>
      <protection/>
    </xf>
    <xf numFmtId="180" fontId="62" fillId="0" borderId="0" xfId="43" applyNumberFormat="1" applyFont="1" applyAlignment="1">
      <alignment/>
    </xf>
    <xf numFmtId="0" fontId="4" fillId="0" borderId="22" xfId="65" applyFont="1" applyFill="1" applyBorder="1" applyAlignment="1">
      <alignment horizontal="center" vertical="center" wrapText="1"/>
      <protection/>
    </xf>
    <xf numFmtId="0" fontId="4" fillId="0" borderId="11" xfId="65" applyFont="1" applyFill="1" applyBorder="1" applyAlignment="1">
      <alignment horizontal="center" vertical="center"/>
      <protection/>
    </xf>
    <xf numFmtId="0" fontId="4" fillId="0" borderId="0" xfId="65" applyFont="1" applyAlignment="1">
      <alignment horizontal="distributed"/>
      <protection/>
    </xf>
    <xf numFmtId="38" fontId="0" fillId="0" borderId="27" xfId="53" applyFont="1" applyBorder="1" applyAlignment="1">
      <alignment/>
    </xf>
    <xf numFmtId="178" fontId="0" fillId="0" borderId="0" xfId="53" applyNumberFormat="1" applyFont="1" applyAlignment="1">
      <alignment horizontal="center" shrinkToFit="1"/>
    </xf>
    <xf numFmtId="178" fontId="0" fillId="0" borderId="0" xfId="53" applyNumberFormat="1" applyFont="1" applyFill="1" applyAlignment="1">
      <alignment/>
    </xf>
    <xf numFmtId="38" fontId="0" fillId="0" borderId="0" xfId="53" applyFont="1" applyAlignment="1">
      <alignment horizontal="right"/>
    </xf>
    <xf numFmtId="0" fontId="4" fillId="0" borderId="16" xfId="65" applyFont="1" applyBorder="1" applyAlignment="1">
      <alignment horizontal="distributed"/>
      <protection/>
    </xf>
    <xf numFmtId="178" fontId="0" fillId="0" borderId="16" xfId="53" applyNumberFormat="1" applyFont="1" applyBorder="1" applyAlignment="1">
      <alignment horizontal="center"/>
    </xf>
    <xf numFmtId="0" fontId="10" fillId="0" borderId="0" xfId="65" applyFont="1">
      <alignment/>
      <protection/>
    </xf>
    <xf numFmtId="0" fontId="4" fillId="0" borderId="26" xfId="65" applyFont="1" applyBorder="1" applyAlignment="1">
      <alignment horizontal="right"/>
      <protection/>
    </xf>
    <xf numFmtId="0" fontId="14" fillId="0" borderId="0" xfId="65" applyFont="1">
      <alignment/>
      <protection/>
    </xf>
    <xf numFmtId="0" fontId="4" fillId="0" borderId="0" xfId="65" applyFont="1" applyFill="1" applyAlignment="1">
      <alignment horizontal="distributed" vertical="center"/>
      <protection/>
    </xf>
    <xf numFmtId="0" fontId="4" fillId="0" borderId="20" xfId="65" applyFont="1" applyFill="1" applyBorder="1" applyAlignment="1">
      <alignment horizontal="center" vertical="center" wrapText="1"/>
      <protection/>
    </xf>
    <xf numFmtId="179" fontId="0" fillId="0" borderId="24" xfId="53" applyNumberFormat="1" applyFont="1" applyFill="1" applyBorder="1" applyAlignment="1">
      <alignment vertical="center"/>
    </xf>
    <xf numFmtId="38" fontId="0" fillId="0" borderId="25" xfId="53" applyNumberFormat="1" applyFont="1" applyFill="1" applyBorder="1" applyAlignment="1">
      <alignment vertical="center"/>
    </xf>
    <xf numFmtId="38" fontId="0" fillId="0" borderId="25" xfId="53" applyFont="1" applyFill="1" applyBorder="1" applyAlignment="1">
      <alignment vertical="center"/>
    </xf>
    <xf numFmtId="0" fontId="4" fillId="0" borderId="0" xfId="65" applyFont="1" applyFill="1" applyAlignment="1">
      <alignment vertical="center"/>
      <protection/>
    </xf>
    <xf numFmtId="179" fontId="0" fillId="0" borderId="30" xfId="53" applyNumberFormat="1" applyFont="1" applyFill="1" applyBorder="1" applyAlignment="1">
      <alignment vertical="center"/>
    </xf>
    <xf numFmtId="38" fontId="0" fillId="0" borderId="31" xfId="53" applyNumberFormat="1" applyFont="1" applyFill="1" applyBorder="1" applyAlignment="1">
      <alignment vertical="center"/>
    </xf>
    <xf numFmtId="38" fontId="0" fillId="0" borderId="31" xfId="53" applyFont="1" applyFill="1" applyBorder="1" applyAlignment="1">
      <alignment vertical="center"/>
    </xf>
    <xf numFmtId="0" fontId="4" fillId="0" borderId="0" xfId="65" applyFont="1" applyFill="1" applyBorder="1" applyAlignment="1">
      <alignment horizontal="right"/>
      <protection/>
    </xf>
    <xf numFmtId="0" fontId="14" fillId="0" borderId="0" xfId="65" applyFont="1" applyFill="1">
      <alignment/>
      <protection/>
    </xf>
    <xf numFmtId="0" fontId="4" fillId="0" borderId="0" xfId="65" applyFont="1" applyFill="1" applyAlignment="1">
      <alignment horizontal="right"/>
      <protection/>
    </xf>
    <xf numFmtId="0" fontId="4" fillId="0" borderId="32" xfId="65" applyFont="1" applyFill="1" applyBorder="1" applyAlignment="1">
      <alignment horizontal="center" vertical="center" wrapText="1"/>
      <protection/>
    </xf>
    <xf numFmtId="0" fontId="4" fillId="0" borderId="33" xfId="65" applyFont="1" applyFill="1" applyBorder="1" applyAlignment="1">
      <alignment horizontal="center" vertical="center" wrapText="1"/>
      <protection/>
    </xf>
    <xf numFmtId="0" fontId="4" fillId="0" borderId="24" xfId="65" applyFont="1" applyFill="1" applyBorder="1" applyAlignment="1">
      <alignment horizontal="center" vertical="center" wrapText="1"/>
      <protection/>
    </xf>
    <xf numFmtId="0" fontId="4" fillId="0" borderId="27" xfId="65" applyFont="1" applyFill="1" applyBorder="1" applyAlignment="1">
      <alignment horizontal="center" vertical="center" wrapText="1"/>
      <protection/>
    </xf>
    <xf numFmtId="0" fontId="4" fillId="0" borderId="21" xfId="65" applyFont="1" applyFill="1" applyBorder="1" applyAlignment="1">
      <alignment horizontal="center"/>
      <protection/>
    </xf>
    <xf numFmtId="38" fontId="0" fillId="0" borderId="0" xfId="53" applyFont="1" applyFill="1" applyBorder="1" applyAlignment="1">
      <alignment horizontal="right"/>
    </xf>
    <xf numFmtId="38" fontId="0" fillId="0" borderId="0" xfId="53" applyFont="1" applyFill="1" applyBorder="1" applyAlignment="1">
      <alignment horizontal="center"/>
    </xf>
    <xf numFmtId="178" fontId="0" fillId="0" borderId="0" xfId="53" applyNumberFormat="1" applyFont="1" applyFill="1" applyBorder="1" applyAlignment="1">
      <alignment/>
    </xf>
    <xf numFmtId="0" fontId="10" fillId="0" borderId="0" xfId="65" applyFont="1" applyFill="1">
      <alignment/>
      <protection/>
    </xf>
    <xf numFmtId="181" fontId="0" fillId="0" borderId="0" xfId="44" applyNumberFormat="1" applyFont="1" applyFill="1" applyAlignment="1">
      <alignment/>
    </xf>
    <xf numFmtId="0" fontId="10" fillId="0" borderId="21" xfId="65" applyFont="1" applyFill="1" applyBorder="1" applyAlignment="1">
      <alignment horizontal="center"/>
      <protection/>
    </xf>
    <xf numFmtId="38" fontId="10" fillId="0" borderId="0" xfId="53" applyFont="1" applyFill="1" applyBorder="1" applyAlignment="1">
      <alignment horizontal="right"/>
    </xf>
    <xf numFmtId="38" fontId="10" fillId="0" borderId="0" xfId="53" applyFont="1" applyFill="1" applyBorder="1" applyAlignment="1">
      <alignment/>
    </xf>
    <xf numFmtId="38" fontId="10" fillId="0" borderId="0" xfId="53" applyFont="1" applyFill="1" applyBorder="1" applyAlignment="1">
      <alignment horizontal="center"/>
    </xf>
    <xf numFmtId="178" fontId="10" fillId="0" borderId="0" xfId="53" applyNumberFormat="1" applyFont="1" applyFill="1" applyBorder="1" applyAlignment="1">
      <alignment/>
    </xf>
    <xf numFmtId="0" fontId="10" fillId="0" borderId="14" xfId="65" applyFont="1" applyFill="1" applyBorder="1" applyAlignment="1">
      <alignment horizontal="center"/>
      <protection/>
    </xf>
    <xf numFmtId="38" fontId="10" fillId="0" borderId="16" xfId="53" applyFont="1" applyFill="1" applyBorder="1" applyAlignment="1">
      <alignment horizontal="right"/>
    </xf>
    <xf numFmtId="38" fontId="10" fillId="0" borderId="16" xfId="53" applyFont="1" applyFill="1" applyBorder="1" applyAlignment="1">
      <alignment/>
    </xf>
    <xf numFmtId="38" fontId="10" fillId="0" borderId="16" xfId="53" applyFont="1" applyFill="1" applyBorder="1" applyAlignment="1">
      <alignment horizontal="center"/>
    </xf>
    <xf numFmtId="178" fontId="10" fillId="0" borderId="16" xfId="53" applyNumberFormat="1" applyFont="1" applyFill="1" applyBorder="1" applyAlignment="1">
      <alignment/>
    </xf>
    <xf numFmtId="0" fontId="4" fillId="0" borderId="0" xfId="65" applyFont="1" applyFill="1" applyBorder="1" applyAlignment="1">
      <alignment horizontal="center"/>
      <protection/>
    </xf>
    <xf numFmtId="0" fontId="4" fillId="0" borderId="21" xfId="65" applyFont="1" applyBorder="1" applyAlignment="1">
      <alignment horizontal="center"/>
      <protection/>
    </xf>
    <xf numFmtId="38" fontId="0" fillId="0" borderId="0" xfId="53" applyFont="1" applyBorder="1" applyAlignment="1">
      <alignment horizontal="right"/>
    </xf>
    <xf numFmtId="38" fontId="0" fillId="0" borderId="0" xfId="53" applyFont="1" applyBorder="1" applyAlignment="1">
      <alignment/>
    </xf>
    <xf numFmtId="38" fontId="0" fillId="0" borderId="0" xfId="53" applyFont="1" applyBorder="1" applyAlignment="1">
      <alignment horizontal="center"/>
    </xf>
    <xf numFmtId="181" fontId="0" fillId="0" borderId="0" xfId="44" applyNumberFormat="1" applyFont="1" applyAlignment="1">
      <alignment/>
    </xf>
    <xf numFmtId="38" fontId="4" fillId="0" borderId="0" xfId="53" applyFont="1" applyBorder="1" applyAlignment="1">
      <alignment horizontal="center"/>
    </xf>
    <xf numFmtId="0" fontId="10" fillId="0" borderId="21" xfId="65" applyFont="1" applyBorder="1" applyAlignment="1">
      <alignment horizontal="center"/>
      <protection/>
    </xf>
    <xf numFmtId="38" fontId="10" fillId="0" borderId="0" xfId="53" applyFont="1" applyBorder="1" applyAlignment="1">
      <alignment horizontal="right"/>
    </xf>
    <xf numFmtId="38" fontId="10" fillId="0" borderId="0" xfId="53" applyFont="1" applyBorder="1" applyAlignment="1">
      <alignment/>
    </xf>
    <xf numFmtId="38" fontId="10" fillId="0" borderId="0" xfId="53" applyFont="1" applyBorder="1" applyAlignment="1">
      <alignment horizontal="center"/>
    </xf>
    <xf numFmtId="0" fontId="10" fillId="0" borderId="14" xfId="65" applyFont="1" applyBorder="1" applyAlignment="1">
      <alignment horizontal="center"/>
      <protection/>
    </xf>
    <xf numFmtId="38" fontId="10" fillId="0" borderId="16" xfId="53" applyFont="1" applyBorder="1" applyAlignment="1">
      <alignment horizontal="right"/>
    </xf>
    <xf numFmtId="38" fontId="10" fillId="0" borderId="16" xfId="53" applyFont="1" applyBorder="1" applyAlignment="1">
      <alignment/>
    </xf>
    <xf numFmtId="0" fontId="4" fillId="0" borderId="0" xfId="65" applyFont="1" applyBorder="1" applyAlignment="1">
      <alignment horizontal="right" wrapText="1"/>
      <protection/>
    </xf>
    <xf numFmtId="0" fontId="4" fillId="0" borderId="0" xfId="65" applyFont="1" applyAlignment="1">
      <alignment wrapText="1"/>
      <protection/>
    </xf>
    <xf numFmtId="178" fontId="0" fillId="0" borderId="0" xfId="53" applyNumberFormat="1" applyFont="1" applyBorder="1" applyAlignment="1">
      <alignment/>
    </xf>
    <xf numFmtId="178" fontId="10" fillId="0" borderId="0" xfId="53" applyNumberFormat="1" applyFont="1" applyBorder="1" applyAlignment="1">
      <alignment/>
    </xf>
    <xf numFmtId="38" fontId="10" fillId="0" borderId="16" xfId="53" applyFont="1" applyBorder="1" applyAlignment="1">
      <alignment horizontal="center"/>
    </xf>
    <xf numFmtId="178" fontId="10" fillId="0" borderId="16" xfId="53" applyNumberFormat="1" applyFont="1" applyBorder="1" applyAlignment="1">
      <alignment/>
    </xf>
    <xf numFmtId="0" fontId="4" fillId="0" borderId="0" xfId="65" applyFont="1" applyBorder="1" applyAlignment="1">
      <alignment horizontal="left" vertical="top" wrapText="1"/>
      <protection/>
    </xf>
    <xf numFmtId="0" fontId="4" fillId="0" borderId="0" xfId="65" applyFont="1" applyBorder="1" applyAlignment="1">
      <alignment horizontal="center"/>
      <protection/>
    </xf>
    <xf numFmtId="0" fontId="10" fillId="0" borderId="0" xfId="65" applyFont="1" applyBorder="1">
      <alignment/>
      <protection/>
    </xf>
    <xf numFmtId="0" fontId="10" fillId="0" borderId="16" xfId="65" applyFont="1" applyBorder="1">
      <alignment/>
      <protection/>
    </xf>
    <xf numFmtId="0" fontId="9" fillId="0" borderId="0" xfId="66" applyFont="1">
      <alignment/>
      <protection/>
    </xf>
    <xf numFmtId="0" fontId="3" fillId="0" borderId="16" xfId="66" applyFont="1" applyBorder="1">
      <alignment/>
      <protection/>
    </xf>
    <xf numFmtId="0" fontId="3" fillId="0" borderId="16" xfId="66" applyFont="1" applyBorder="1" applyAlignment="1">
      <alignment horizontal="right"/>
      <protection/>
    </xf>
    <xf numFmtId="0" fontId="3" fillId="0" borderId="0" xfId="66" applyFont="1">
      <alignment/>
      <protection/>
    </xf>
    <xf numFmtId="38" fontId="3" fillId="0" borderId="0" xfId="54" applyFont="1" applyAlignment="1">
      <alignment horizontal="center"/>
    </xf>
    <xf numFmtId="0" fontId="3" fillId="0" borderId="29" xfId="66" applyFont="1" applyFill="1" applyBorder="1" applyAlignment="1">
      <alignment horizontal="center"/>
      <protection/>
    </xf>
    <xf numFmtId="0" fontId="3" fillId="0" borderId="20" xfId="66" applyFont="1" applyFill="1" applyBorder="1" applyAlignment="1">
      <alignment horizontal="center"/>
      <protection/>
    </xf>
    <xf numFmtId="0" fontId="3" fillId="0" borderId="23" xfId="66" applyFont="1" applyFill="1" applyBorder="1" applyAlignment="1">
      <alignment horizontal="center"/>
      <protection/>
    </xf>
    <xf numFmtId="0" fontId="3" fillId="0" borderId="0" xfId="66" applyFont="1" applyFill="1">
      <alignment/>
      <protection/>
    </xf>
    <xf numFmtId="38" fontId="3" fillId="0" borderId="0" xfId="54" applyFont="1" applyFill="1" applyAlignment="1">
      <alignment/>
    </xf>
    <xf numFmtId="38" fontId="3" fillId="0" borderId="0" xfId="54" applyFont="1" applyAlignment="1">
      <alignment/>
    </xf>
    <xf numFmtId="0" fontId="3" fillId="0" borderId="0" xfId="66" applyFont="1" applyBorder="1" applyAlignment="1">
      <alignment horizontal="center"/>
      <protection/>
    </xf>
    <xf numFmtId="38" fontId="3" fillId="0" borderId="27" xfId="54" applyFont="1" applyBorder="1" applyAlignment="1">
      <alignment horizontal="right" indent="2"/>
    </xf>
    <xf numFmtId="38" fontId="3" fillId="0" borderId="0" xfId="54" applyFont="1" applyBorder="1" applyAlignment="1">
      <alignment horizontal="right" indent="2"/>
    </xf>
    <xf numFmtId="0" fontId="15" fillId="0" borderId="0" xfId="66" applyFont="1" applyBorder="1" applyAlignment="1">
      <alignment horizontal="center"/>
      <protection/>
    </xf>
    <xf numFmtId="38" fontId="0" fillId="0" borderId="27" xfId="54" applyFont="1" applyBorder="1" applyAlignment="1">
      <alignment horizontal="right" indent="2"/>
    </xf>
    <xf numFmtId="38" fontId="0" fillId="0" borderId="0" xfId="54" applyFont="1" applyBorder="1" applyAlignment="1">
      <alignment horizontal="right" indent="2"/>
    </xf>
    <xf numFmtId="0" fontId="15" fillId="0" borderId="16" xfId="66" applyFont="1" applyBorder="1" applyAlignment="1">
      <alignment horizontal="center"/>
      <protection/>
    </xf>
    <xf numFmtId="38" fontId="0" fillId="0" borderId="28" xfId="54" applyFont="1" applyBorder="1" applyAlignment="1">
      <alignment horizontal="right" indent="2"/>
    </xf>
    <xf numFmtId="38" fontId="0" fillId="0" borderId="16" xfId="54" applyFont="1" applyBorder="1" applyAlignment="1">
      <alignment horizontal="right" indent="2"/>
    </xf>
    <xf numFmtId="0" fontId="3" fillId="0" borderId="0" xfId="66" applyFont="1" applyAlignment="1">
      <alignment horizontal="right"/>
      <protection/>
    </xf>
    <xf numFmtId="0" fontId="4" fillId="0" borderId="0" xfId="65" applyFont="1" applyAlignment="1">
      <alignment/>
      <protection/>
    </xf>
    <xf numFmtId="38" fontId="0" fillId="0" borderId="27" xfId="53" applyFont="1" applyBorder="1" applyAlignment="1">
      <alignment horizontal="right" indent="1"/>
    </xf>
    <xf numFmtId="38" fontId="0" fillId="0" borderId="0" xfId="53" applyFont="1" applyAlignment="1">
      <alignment horizontal="right" indent="1"/>
    </xf>
    <xf numFmtId="178" fontId="0" fillId="0" borderId="0" xfId="53" applyNumberFormat="1" applyFont="1" applyAlignment="1">
      <alignment/>
    </xf>
    <xf numFmtId="38" fontId="0" fillId="0" borderId="0" xfId="53" applyFont="1" applyAlignment="1">
      <alignment horizontal="center"/>
    </xf>
    <xf numFmtId="178" fontId="0" fillId="0" borderId="0" xfId="53" applyNumberFormat="1" applyFont="1" applyAlignment="1">
      <alignment horizontal="center"/>
    </xf>
    <xf numFmtId="178" fontId="0" fillId="0" borderId="0" xfId="53" applyNumberFormat="1" applyFont="1" applyAlignment="1">
      <alignment horizontal="left" vertical="top" wrapText="1"/>
    </xf>
    <xf numFmtId="178" fontId="0" fillId="0" borderId="0" xfId="53" applyNumberFormat="1" applyFont="1" applyAlignment="1">
      <alignment vertical="top" wrapText="1"/>
    </xf>
    <xf numFmtId="0" fontId="4" fillId="0" borderId="0" xfId="65" applyFont="1" applyBorder="1" applyAlignment="1">
      <alignment/>
      <protection/>
    </xf>
    <xf numFmtId="38" fontId="0" fillId="0" borderId="0" xfId="53" applyFont="1" applyBorder="1" applyAlignment="1">
      <alignment horizontal="right" indent="1"/>
    </xf>
    <xf numFmtId="178" fontId="0" fillId="0" borderId="0" xfId="53" applyNumberFormat="1" applyFont="1" applyBorder="1" applyAlignment="1">
      <alignment horizontal="left" vertical="top" wrapText="1"/>
    </xf>
    <xf numFmtId="178" fontId="0" fillId="0" borderId="0" xfId="53" applyNumberFormat="1" applyFont="1" applyBorder="1" applyAlignment="1">
      <alignment horizontal="center"/>
    </xf>
    <xf numFmtId="0" fontId="16" fillId="0" borderId="0" xfId="65" applyFont="1">
      <alignment/>
      <protection/>
    </xf>
    <xf numFmtId="178" fontId="0" fillId="0" borderId="0" xfId="53" applyNumberFormat="1" applyFont="1" applyBorder="1" applyAlignment="1">
      <alignment vertical="top" wrapText="1"/>
    </xf>
    <xf numFmtId="0" fontId="4" fillId="0" borderId="21" xfId="65" applyFont="1" applyBorder="1">
      <alignment/>
      <protection/>
    </xf>
    <xf numFmtId="3" fontId="4" fillId="0" borderId="0" xfId="65" applyNumberFormat="1" applyFont="1" applyAlignment="1">
      <alignment horizontal="right" indent="1"/>
      <protection/>
    </xf>
    <xf numFmtId="0" fontId="4" fillId="0" borderId="0" xfId="65" applyFont="1" applyAlignment="1">
      <alignment horizontal="right" indent="1"/>
      <protection/>
    </xf>
    <xf numFmtId="0" fontId="4" fillId="0" borderId="0" xfId="65" applyFont="1" applyAlignment="1">
      <alignment horizontal="center"/>
      <protection/>
    </xf>
    <xf numFmtId="0" fontId="4" fillId="0" borderId="0" xfId="65" applyFont="1" applyBorder="1" applyAlignment="1">
      <alignment horizontal="right" indent="1"/>
      <protection/>
    </xf>
    <xf numFmtId="0" fontId="4" fillId="0" borderId="0" xfId="65" applyFont="1" applyBorder="1" applyAlignment="1">
      <alignment/>
      <protection/>
    </xf>
    <xf numFmtId="0" fontId="4" fillId="0" borderId="21" xfId="65" applyFont="1" applyBorder="1" applyAlignment="1">
      <alignment/>
      <protection/>
    </xf>
    <xf numFmtId="0" fontId="4" fillId="0" borderId="0" xfId="65" applyFont="1" applyBorder="1" applyAlignment="1">
      <alignment horizontal="right" vertical="top"/>
      <protection/>
    </xf>
    <xf numFmtId="38" fontId="0" fillId="0" borderId="0" xfId="53" applyFont="1" applyBorder="1" applyAlignment="1">
      <alignment horizontal="center" wrapText="1"/>
    </xf>
    <xf numFmtId="0" fontId="4" fillId="0" borderId="21" xfId="65" applyFont="1" applyBorder="1" applyAlignment="1">
      <alignment horizontal="right" vertical="top"/>
      <protection/>
    </xf>
    <xf numFmtId="38" fontId="0" fillId="0" borderId="0" xfId="53" applyFont="1" applyBorder="1" applyAlignment="1">
      <alignment vertical="top" wrapText="1"/>
    </xf>
    <xf numFmtId="0" fontId="4" fillId="0" borderId="14" xfId="65" applyFont="1" applyBorder="1" applyAlignment="1">
      <alignment horizontal="right" vertical="top"/>
      <protection/>
    </xf>
    <xf numFmtId="38" fontId="0" fillId="0" borderId="16" xfId="53" applyFont="1" applyBorder="1" applyAlignment="1">
      <alignment horizontal="right" indent="1"/>
    </xf>
    <xf numFmtId="178" fontId="0" fillId="0" borderId="16" xfId="53" applyNumberFormat="1" applyFont="1" applyBorder="1" applyAlignment="1">
      <alignment vertical="top" wrapText="1"/>
    </xf>
    <xf numFmtId="38" fontId="0" fillId="0" borderId="16" xfId="53" applyFont="1" applyBorder="1" applyAlignment="1">
      <alignment vertical="top" wrapText="1"/>
    </xf>
    <xf numFmtId="0" fontId="4" fillId="0" borderId="34" xfId="65" applyFont="1" applyFill="1" applyBorder="1" applyAlignment="1">
      <alignment horizontal="distributed" vertical="center"/>
      <protection/>
    </xf>
    <xf numFmtId="0" fontId="4" fillId="0" borderId="35" xfId="65" applyFont="1" applyFill="1" applyBorder="1" applyAlignment="1">
      <alignment horizontal="distributed" vertical="center"/>
      <protection/>
    </xf>
    <xf numFmtId="0" fontId="4" fillId="0" borderId="23" xfId="65" applyFont="1" applyFill="1" applyBorder="1" applyAlignment="1">
      <alignment horizontal="distributed" vertical="center"/>
      <protection/>
    </xf>
    <xf numFmtId="0" fontId="4" fillId="0" borderId="36" xfId="65" applyFont="1" applyFill="1" applyBorder="1" applyAlignment="1">
      <alignment horizontal="distributed" vertical="center"/>
      <protection/>
    </xf>
    <xf numFmtId="182" fontId="0" fillId="0" borderId="0" xfId="53" applyNumberFormat="1" applyFont="1" applyAlignment="1">
      <alignment/>
    </xf>
    <xf numFmtId="182" fontId="0" fillId="0" borderId="0" xfId="53" applyNumberFormat="1" applyFont="1" applyAlignment="1">
      <alignment horizontal="right"/>
    </xf>
    <xf numFmtId="182" fontId="0" fillId="0" borderId="28" xfId="53" applyNumberFormat="1" applyFont="1" applyBorder="1" applyAlignment="1">
      <alignment horizontal="right"/>
    </xf>
    <xf numFmtId="182" fontId="0" fillId="0" borderId="16" xfId="53" applyNumberFormat="1" applyFont="1" applyBorder="1" applyAlignment="1">
      <alignment/>
    </xf>
    <xf numFmtId="0" fontId="4" fillId="0" borderId="0" xfId="65" applyFont="1" applyAlignment="1">
      <alignment horizontal="left"/>
      <protection/>
    </xf>
    <xf numFmtId="0" fontId="4" fillId="0" borderId="19" xfId="65" applyFont="1" applyFill="1" applyBorder="1" applyAlignment="1">
      <alignment horizontal="center" vertical="center" wrapText="1"/>
      <protection/>
    </xf>
    <xf numFmtId="183" fontId="0" fillId="0" borderId="27" xfId="53" applyNumberFormat="1" applyFont="1" applyBorder="1" applyAlignment="1">
      <alignment/>
    </xf>
    <xf numFmtId="183" fontId="0" fillId="0" borderId="37" xfId="53" applyNumberFormat="1" applyFont="1" applyBorder="1" applyAlignment="1">
      <alignment/>
    </xf>
    <xf numFmtId="0" fontId="4" fillId="0" borderId="12" xfId="65" applyFont="1" applyBorder="1" applyAlignment="1">
      <alignment horizontal="center"/>
      <protection/>
    </xf>
    <xf numFmtId="183" fontId="4" fillId="0" borderId="27" xfId="65" applyNumberFormat="1" applyFont="1" applyBorder="1" applyAlignment="1">
      <alignment vertical="center"/>
      <protection/>
    </xf>
    <xf numFmtId="183" fontId="4" fillId="0" borderId="0" xfId="65" applyNumberFormat="1" applyFont="1" applyBorder="1" applyAlignment="1">
      <alignment vertical="center"/>
      <protection/>
    </xf>
    <xf numFmtId="183" fontId="4" fillId="0" borderId="0" xfId="65" applyNumberFormat="1" applyFont="1" applyBorder="1" applyAlignment="1">
      <alignment horizontal="right" vertical="center"/>
      <protection/>
    </xf>
    <xf numFmtId="183" fontId="0" fillId="0" borderId="0" xfId="53" applyNumberFormat="1" applyFont="1" applyBorder="1" applyAlignment="1">
      <alignment/>
    </xf>
    <xf numFmtId="0" fontId="4" fillId="0" borderId="20" xfId="65" applyFont="1" applyBorder="1" applyAlignment="1">
      <alignment horizontal="center"/>
      <protection/>
    </xf>
    <xf numFmtId="0" fontId="4" fillId="0" borderId="14" xfId="65" applyFont="1" applyBorder="1" applyAlignment="1">
      <alignment horizontal="center"/>
      <protection/>
    </xf>
    <xf numFmtId="183" fontId="4" fillId="0" borderId="28" xfId="65" applyNumberFormat="1" applyFont="1" applyBorder="1" applyAlignment="1">
      <alignment vertical="center"/>
      <protection/>
    </xf>
    <xf numFmtId="183" fontId="4" fillId="0" borderId="16" xfId="65" applyNumberFormat="1" applyFont="1" applyBorder="1" applyAlignment="1">
      <alignment vertical="center"/>
      <protection/>
    </xf>
    <xf numFmtId="183" fontId="0" fillId="0" borderId="16" xfId="53" applyNumberFormat="1" applyFont="1" applyBorder="1" applyAlignment="1">
      <alignment/>
    </xf>
    <xf numFmtId="37" fontId="4" fillId="0" borderId="0" xfId="65" applyNumberFormat="1" applyFont="1">
      <alignment/>
      <protection/>
    </xf>
    <xf numFmtId="0" fontId="45" fillId="0" borderId="0" xfId="45" applyAlignment="1" applyProtection="1">
      <alignment vertical="center"/>
      <protection/>
    </xf>
    <xf numFmtId="0" fontId="63" fillId="0" borderId="0" xfId="0" applyFont="1" applyAlignment="1">
      <alignment vertical="center"/>
    </xf>
    <xf numFmtId="0" fontId="64" fillId="0" borderId="0" xfId="45" applyFont="1" applyAlignment="1" applyProtection="1">
      <alignment vertical="center"/>
      <protection/>
    </xf>
    <xf numFmtId="0" fontId="65" fillId="7" borderId="0" xfId="0" applyFont="1" applyFill="1" applyAlignment="1">
      <alignment horizontal="center" vertical="center"/>
    </xf>
    <xf numFmtId="176" fontId="4" fillId="0" borderId="16" xfId="65" applyNumberFormat="1" applyFont="1" applyBorder="1" applyAlignment="1">
      <alignment horizontal="right"/>
      <protection/>
    </xf>
    <xf numFmtId="0" fontId="4" fillId="0" borderId="35" xfId="65" applyFont="1" applyFill="1" applyBorder="1" applyAlignment="1">
      <alignment horizontal="center" vertical="center"/>
      <protection/>
    </xf>
    <xf numFmtId="0" fontId="4" fillId="0" borderId="38" xfId="65" applyFont="1" applyFill="1" applyBorder="1" applyAlignment="1">
      <alignment horizontal="center" vertical="center"/>
      <protection/>
    </xf>
    <xf numFmtId="0" fontId="4" fillId="0" borderId="22" xfId="65" applyFont="1" applyFill="1" applyBorder="1" applyAlignment="1">
      <alignment horizontal="center" vertical="center"/>
      <protection/>
    </xf>
    <xf numFmtId="0" fontId="4" fillId="0" borderId="29" xfId="65" applyFont="1" applyFill="1" applyBorder="1" applyAlignment="1">
      <alignment horizontal="center" vertical="center"/>
      <protection/>
    </xf>
    <xf numFmtId="0" fontId="4" fillId="0" borderId="18" xfId="65" applyFont="1" applyFill="1" applyBorder="1" applyAlignment="1">
      <alignment horizontal="center" vertical="center" wrapText="1"/>
      <protection/>
    </xf>
    <xf numFmtId="0" fontId="4" fillId="0" borderId="19" xfId="65" applyFont="1" applyFill="1" applyBorder="1" applyAlignment="1">
      <alignment horizontal="center" vertical="center"/>
      <protection/>
    </xf>
    <xf numFmtId="0" fontId="4" fillId="0" borderId="10" xfId="65" applyFont="1" applyFill="1" applyBorder="1" applyAlignment="1">
      <alignment horizontal="center" vertical="center"/>
      <protection/>
    </xf>
    <xf numFmtId="0" fontId="4" fillId="0" borderId="0" xfId="65" applyFont="1" applyFill="1" applyBorder="1" applyAlignment="1">
      <alignment horizontal="center" vertical="center" textRotation="255"/>
      <protection/>
    </xf>
    <xf numFmtId="0" fontId="4" fillId="0" borderId="25" xfId="65" applyFont="1" applyFill="1" applyBorder="1" applyAlignment="1">
      <alignment horizontal="center"/>
      <protection/>
    </xf>
    <xf numFmtId="0" fontId="4" fillId="0" borderId="32" xfId="65" applyFont="1" applyFill="1" applyBorder="1" applyAlignment="1">
      <alignment horizontal="center"/>
      <protection/>
    </xf>
    <xf numFmtId="0" fontId="4" fillId="0" borderId="16" xfId="65" applyFont="1" applyFill="1" applyBorder="1" applyAlignment="1">
      <alignment horizontal="center"/>
      <protection/>
    </xf>
    <xf numFmtId="0" fontId="4" fillId="0" borderId="14" xfId="65" applyFont="1" applyFill="1" applyBorder="1" applyAlignment="1">
      <alignment horizontal="center"/>
      <protection/>
    </xf>
    <xf numFmtId="0" fontId="4" fillId="0" borderId="17" xfId="65" applyFont="1" applyFill="1" applyBorder="1" applyAlignment="1">
      <alignment horizontal="center" vertical="center" wrapText="1"/>
      <protection/>
    </xf>
    <xf numFmtId="0" fontId="4" fillId="0" borderId="20" xfId="65" applyFont="1" applyFill="1" applyBorder="1" applyAlignment="1">
      <alignment horizontal="center" vertical="center"/>
      <protection/>
    </xf>
    <xf numFmtId="0" fontId="4" fillId="0" borderId="26" xfId="65" applyFont="1" applyFill="1" applyBorder="1" applyAlignment="1">
      <alignment horizontal="center" vertical="center" wrapText="1"/>
      <protection/>
    </xf>
    <xf numFmtId="0" fontId="4" fillId="0" borderId="23" xfId="65" applyFont="1" applyFill="1" applyBorder="1" applyAlignment="1">
      <alignment horizontal="center" vertical="center" wrapText="1"/>
      <protection/>
    </xf>
    <xf numFmtId="0" fontId="62" fillId="0" borderId="35" xfId="65" applyFont="1" applyFill="1" applyBorder="1" applyAlignment="1">
      <alignment horizontal="center" vertical="center"/>
      <protection/>
    </xf>
    <xf numFmtId="0" fontId="62" fillId="0" borderId="38" xfId="65" applyFont="1" applyFill="1" applyBorder="1" applyAlignment="1">
      <alignment horizontal="center" vertical="center"/>
      <protection/>
    </xf>
    <xf numFmtId="0" fontId="62" fillId="0" borderId="18" xfId="65" applyFont="1" applyFill="1" applyBorder="1" applyAlignment="1">
      <alignment horizontal="center" vertical="center" wrapText="1"/>
      <protection/>
    </xf>
    <xf numFmtId="0" fontId="62" fillId="0" borderId="19" xfId="65" applyFont="1" applyFill="1" applyBorder="1" applyAlignment="1">
      <alignment horizontal="center" vertical="center" wrapText="1"/>
      <protection/>
    </xf>
    <xf numFmtId="0" fontId="62" fillId="0" borderId="17" xfId="65" applyFont="1" applyFill="1" applyBorder="1" applyAlignment="1">
      <alignment horizontal="center" vertical="center" wrapText="1"/>
      <protection/>
    </xf>
    <xf numFmtId="0" fontId="62" fillId="0" borderId="20" xfId="65" applyFont="1" applyFill="1" applyBorder="1" applyAlignment="1">
      <alignment horizontal="center" vertical="center" wrapText="1"/>
      <protection/>
    </xf>
    <xf numFmtId="0" fontId="62" fillId="0" borderId="17" xfId="65" applyFont="1" applyFill="1" applyBorder="1" applyAlignment="1">
      <alignment horizontal="center" vertical="center"/>
      <protection/>
    </xf>
    <xf numFmtId="0" fontId="62" fillId="0" borderId="20" xfId="65" applyFont="1" applyFill="1" applyBorder="1" applyAlignment="1">
      <alignment horizontal="center" vertical="center"/>
      <protection/>
    </xf>
    <xf numFmtId="0" fontId="7" fillId="0" borderId="0" xfId="65" applyFont="1" applyAlignment="1">
      <alignment horizontal="left" vertical="top" wrapText="1"/>
      <protection/>
    </xf>
    <xf numFmtId="0" fontId="4" fillId="0" borderId="26" xfId="65" applyFont="1" applyFill="1" applyBorder="1" applyAlignment="1">
      <alignment horizontal="center" vertical="center"/>
      <protection/>
    </xf>
    <xf numFmtId="0" fontId="4" fillId="0" borderId="35" xfId="65" applyFont="1" applyFill="1" applyBorder="1" applyAlignment="1">
      <alignment horizontal="center" vertical="center"/>
      <protection/>
    </xf>
    <xf numFmtId="0" fontId="4" fillId="0" borderId="23" xfId="65" applyFont="1" applyFill="1" applyBorder="1" applyAlignment="1">
      <alignment horizontal="center" vertical="center"/>
      <protection/>
    </xf>
    <xf numFmtId="0" fontId="4" fillId="0" borderId="38" xfId="65" applyFont="1" applyFill="1" applyBorder="1" applyAlignment="1">
      <alignment horizontal="center" vertical="center"/>
      <protection/>
    </xf>
    <xf numFmtId="0" fontId="4" fillId="0" borderId="17" xfId="65" applyFont="1" applyFill="1" applyBorder="1" applyAlignment="1">
      <alignment horizontal="center" vertical="center" wrapText="1"/>
      <protection/>
    </xf>
    <xf numFmtId="0" fontId="4" fillId="0" borderId="20" xfId="65" applyFont="1" applyFill="1" applyBorder="1" applyAlignment="1">
      <alignment horizontal="center" vertical="center" wrapText="1"/>
      <protection/>
    </xf>
    <xf numFmtId="0" fontId="4" fillId="0" borderId="22" xfId="65" applyFont="1" applyFill="1" applyBorder="1" applyAlignment="1">
      <alignment horizontal="center" vertical="center" wrapText="1"/>
      <protection/>
    </xf>
    <xf numFmtId="0" fontId="4" fillId="0" borderId="29" xfId="65" applyFont="1" applyFill="1" applyBorder="1" applyAlignment="1">
      <alignment horizontal="center" vertical="center" wrapText="1"/>
      <protection/>
    </xf>
    <xf numFmtId="0" fontId="4" fillId="0" borderId="19" xfId="65" applyFont="1" applyFill="1" applyBorder="1" applyAlignment="1">
      <alignment horizontal="center" vertical="center" wrapText="1"/>
      <protection/>
    </xf>
    <xf numFmtId="0" fontId="4" fillId="0" borderId="37" xfId="65" applyFont="1" applyFill="1" applyBorder="1" applyAlignment="1">
      <alignment horizontal="center" vertical="center" wrapText="1"/>
      <protection/>
    </xf>
    <xf numFmtId="0" fontId="4" fillId="0" borderId="39" xfId="65" applyFont="1" applyFill="1" applyBorder="1" applyAlignment="1">
      <alignment horizontal="center" vertical="center" wrapText="1"/>
      <protection/>
    </xf>
    <xf numFmtId="38" fontId="0" fillId="0" borderId="37" xfId="53" applyFont="1" applyFill="1" applyBorder="1" applyAlignment="1">
      <alignment horizontal="left" vertical="center" wrapText="1"/>
    </xf>
    <xf numFmtId="0" fontId="4" fillId="0" borderId="31" xfId="65" applyFont="1" applyFill="1" applyBorder="1" applyAlignment="1">
      <alignment horizontal="center" vertical="center" wrapText="1"/>
      <protection/>
    </xf>
    <xf numFmtId="38" fontId="0" fillId="0" borderId="31" xfId="53" applyFont="1" applyFill="1" applyBorder="1" applyAlignment="1">
      <alignment horizontal="left" vertical="center" wrapText="1"/>
    </xf>
    <xf numFmtId="0" fontId="4" fillId="0" borderId="11" xfId="65" applyFont="1" applyFill="1" applyBorder="1" applyAlignment="1">
      <alignment horizontal="center" vertical="center"/>
      <protection/>
    </xf>
    <xf numFmtId="0" fontId="4" fillId="0" borderId="11" xfId="65" applyFont="1" applyFill="1" applyBorder="1" applyAlignment="1">
      <alignment horizontal="center" vertical="center" wrapText="1"/>
      <protection/>
    </xf>
    <xf numFmtId="0" fontId="4" fillId="0" borderId="26" xfId="65" applyFont="1" applyBorder="1" applyAlignment="1">
      <alignment horizontal="left" vertical="top" wrapText="1"/>
      <protection/>
    </xf>
    <xf numFmtId="0" fontId="4" fillId="0" borderId="22" xfId="65" applyFont="1" applyFill="1" applyBorder="1" applyAlignment="1">
      <alignment horizontal="center" vertical="center"/>
      <protection/>
    </xf>
    <xf numFmtId="0" fontId="4" fillId="0" borderId="29" xfId="65" applyFont="1" applyFill="1" applyBorder="1" applyAlignment="1">
      <alignment horizontal="center" vertical="center"/>
      <protection/>
    </xf>
    <xf numFmtId="0" fontId="4" fillId="0" borderId="10" xfId="65" applyFont="1" applyFill="1" applyBorder="1" applyAlignment="1">
      <alignment horizontal="center" vertical="center" wrapText="1"/>
      <protection/>
    </xf>
    <xf numFmtId="0" fontId="4" fillId="0" borderId="37" xfId="65" applyFont="1" applyBorder="1" applyAlignment="1">
      <alignment horizontal="distributed" indent="1"/>
      <protection/>
    </xf>
    <xf numFmtId="0" fontId="4" fillId="0" borderId="39" xfId="65" applyFont="1" applyBorder="1" applyAlignment="1">
      <alignment horizontal="distributed" indent="1"/>
      <protection/>
    </xf>
    <xf numFmtId="0" fontId="4" fillId="0" borderId="0" xfId="65" applyFont="1" applyAlignment="1">
      <alignment horizontal="distributed" indent="1"/>
      <protection/>
    </xf>
    <xf numFmtId="0" fontId="4" fillId="0" borderId="21" xfId="65" applyFont="1" applyBorder="1" applyAlignment="1">
      <alignment horizontal="distributed" indent="1"/>
      <protection/>
    </xf>
    <xf numFmtId="0" fontId="4" fillId="0" borderId="0" xfId="65" applyFont="1" applyBorder="1" applyAlignment="1">
      <alignment horizontal="distributed" indent="1"/>
      <protection/>
    </xf>
    <xf numFmtId="0" fontId="4" fillId="0" borderId="0" xfId="65" applyFont="1" applyBorder="1" applyAlignment="1">
      <alignment horizontal="center"/>
      <protection/>
    </xf>
    <xf numFmtId="0" fontId="4" fillId="0" borderId="21" xfId="65" applyFont="1" applyBorder="1" applyAlignment="1">
      <alignment horizontal="center"/>
      <protection/>
    </xf>
    <xf numFmtId="0" fontId="4" fillId="0" borderId="16" xfId="65" applyFont="1" applyBorder="1" applyAlignment="1">
      <alignment horizontal="distributed" indent="1"/>
      <protection/>
    </xf>
    <xf numFmtId="0" fontId="4" fillId="0" borderId="14" xfId="65" applyFont="1" applyBorder="1" applyAlignment="1">
      <alignment horizontal="distributed" indent="1"/>
      <protection/>
    </xf>
    <xf numFmtId="0" fontId="4" fillId="0" borderId="18" xfId="65" applyFont="1" applyFill="1" applyBorder="1" applyAlignment="1">
      <alignment horizontal="center" vertical="center"/>
      <protection/>
    </xf>
    <xf numFmtId="0" fontId="4" fillId="0" borderId="25" xfId="65" applyFont="1" applyBorder="1" applyAlignment="1">
      <alignment horizontal="center"/>
      <protection/>
    </xf>
    <xf numFmtId="0" fontId="4" fillId="0" borderId="32" xfId="65" applyFont="1" applyBorder="1" applyAlignment="1">
      <alignment horizontal="center"/>
      <protection/>
    </xf>
    <xf numFmtId="0" fontId="4" fillId="0" borderId="39" xfId="65" applyFont="1" applyBorder="1" applyAlignment="1">
      <alignment horizontal="center" vertical="top" textRotation="255"/>
      <protection/>
    </xf>
    <xf numFmtId="0" fontId="4" fillId="0" borderId="38" xfId="65" applyFont="1" applyBorder="1" applyAlignment="1">
      <alignment horizontal="center" vertical="top" textRotation="255"/>
      <protection/>
    </xf>
    <xf numFmtId="0" fontId="4" fillId="0" borderId="14" xfId="65" applyFont="1" applyBorder="1" applyAlignment="1">
      <alignment horizontal="center" vertical="top" textRotation="255"/>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3"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17"/>
  <sheetViews>
    <sheetView tabSelected="1" zoomScalePageLayoutView="0" workbookViewId="0" topLeftCell="A1">
      <selection activeCell="A1" sqref="A1:J1"/>
    </sheetView>
  </sheetViews>
  <sheetFormatPr defaultColWidth="9.140625" defaultRowHeight="15"/>
  <cols>
    <col min="1" max="5" width="16.421875" style="0" customWidth="1"/>
    <col min="6" max="6" width="14.00390625" style="0" customWidth="1"/>
  </cols>
  <sheetData>
    <row r="1" spans="1:10" ht="25.5">
      <c r="A1" s="271" t="s">
        <v>259</v>
      </c>
      <c r="B1" s="271"/>
      <c r="C1" s="271"/>
      <c r="D1" s="271"/>
      <c r="E1" s="271"/>
      <c r="F1" s="271"/>
      <c r="G1" s="271"/>
      <c r="H1" s="271"/>
      <c r="I1" s="271"/>
      <c r="J1" s="271"/>
    </row>
    <row r="3" spans="1:10" ht="18.75">
      <c r="A3" s="270" t="s">
        <v>260</v>
      </c>
      <c r="B3" s="270"/>
      <c r="C3" s="270"/>
      <c r="D3" s="270"/>
      <c r="E3" s="270"/>
      <c r="F3" s="270" t="s">
        <v>261</v>
      </c>
      <c r="G3" s="270"/>
      <c r="H3" s="270"/>
      <c r="I3" s="270"/>
      <c r="J3" s="270"/>
    </row>
    <row r="4" spans="1:10" ht="18.75">
      <c r="A4" s="269"/>
      <c r="B4" s="269"/>
      <c r="C4" s="269"/>
      <c r="D4" s="269"/>
      <c r="E4" s="269"/>
      <c r="F4" s="269"/>
      <c r="G4" s="269"/>
      <c r="H4" s="269"/>
      <c r="I4" s="269"/>
      <c r="J4" s="269"/>
    </row>
    <row r="5" spans="1:10" ht="18.75">
      <c r="A5" s="270" t="s">
        <v>262</v>
      </c>
      <c r="B5" s="270"/>
      <c r="C5" s="270"/>
      <c r="D5" s="270"/>
      <c r="E5" s="270"/>
      <c r="F5" s="270" t="s">
        <v>263</v>
      </c>
      <c r="G5" s="270"/>
      <c r="H5" s="270"/>
      <c r="I5" s="270"/>
      <c r="J5" s="270"/>
    </row>
    <row r="6" spans="1:10" ht="18.75">
      <c r="A6" s="269"/>
      <c r="B6" s="269"/>
      <c r="C6" s="269"/>
      <c r="D6" s="269"/>
      <c r="E6" s="269"/>
      <c r="F6" s="269"/>
      <c r="G6" s="269"/>
      <c r="H6" s="269"/>
      <c r="I6" s="269"/>
      <c r="J6" s="269"/>
    </row>
    <row r="7" spans="1:10" ht="18.75">
      <c r="A7" s="270" t="s">
        <v>264</v>
      </c>
      <c r="B7" s="270"/>
      <c r="C7" s="270"/>
      <c r="D7" s="270"/>
      <c r="E7" s="270"/>
      <c r="F7" s="270" t="s">
        <v>265</v>
      </c>
      <c r="G7" s="270"/>
      <c r="H7" s="270"/>
      <c r="I7" s="270"/>
      <c r="J7" s="270"/>
    </row>
    <row r="8" spans="1:10" ht="18.75">
      <c r="A8" s="269"/>
      <c r="B8" s="269"/>
      <c r="C8" s="269"/>
      <c r="D8" s="269"/>
      <c r="E8" s="269"/>
      <c r="F8" s="269"/>
      <c r="G8" s="269"/>
      <c r="H8" s="269"/>
      <c r="I8" s="269"/>
      <c r="J8" s="269"/>
    </row>
    <row r="9" spans="1:10" ht="18.75">
      <c r="A9" s="270" t="s">
        <v>266</v>
      </c>
      <c r="B9" s="270"/>
      <c r="C9" s="270"/>
      <c r="D9" s="270"/>
      <c r="E9" s="270"/>
      <c r="F9" s="270" t="s">
        <v>267</v>
      </c>
      <c r="G9" s="270"/>
      <c r="H9" s="270"/>
      <c r="I9" s="270"/>
      <c r="J9" s="270"/>
    </row>
    <row r="10" spans="1:10" ht="18.75">
      <c r="A10" s="269"/>
      <c r="B10" s="269"/>
      <c r="C10" s="269"/>
      <c r="D10" s="269"/>
      <c r="E10" s="269"/>
      <c r="F10" s="269"/>
      <c r="G10" s="269"/>
      <c r="H10" s="269"/>
      <c r="I10" s="269"/>
      <c r="J10" s="269"/>
    </row>
    <row r="11" spans="1:10" ht="18.75">
      <c r="A11" s="270" t="s">
        <v>268</v>
      </c>
      <c r="B11" s="270"/>
      <c r="C11" s="270"/>
      <c r="D11" s="270"/>
      <c r="E11" s="270"/>
      <c r="F11" s="270" t="s">
        <v>269</v>
      </c>
      <c r="G11" s="270"/>
      <c r="H11" s="270"/>
      <c r="I11" s="270"/>
      <c r="J11" s="270"/>
    </row>
    <row r="12" spans="1:10" ht="18.75">
      <c r="A12" s="269"/>
      <c r="B12" s="269"/>
      <c r="C12" s="269"/>
      <c r="D12" s="269"/>
      <c r="E12" s="269"/>
      <c r="F12" s="269"/>
      <c r="G12" s="269"/>
      <c r="H12" s="269"/>
      <c r="I12" s="269"/>
      <c r="J12" s="269"/>
    </row>
    <row r="13" spans="1:10" ht="18.75">
      <c r="A13" s="270" t="s">
        <v>270</v>
      </c>
      <c r="B13" s="270"/>
      <c r="C13" s="270"/>
      <c r="D13" s="270"/>
      <c r="E13" s="270"/>
      <c r="F13" s="270" t="s">
        <v>271</v>
      </c>
      <c r="G13" s="270"/>
      <c r="H13" s="270"/>
      <c r="I13" s="270"/>
      <c r="J13" s="270"/>
    </row>
    <row r="14" spans="1:10" ht="18.75">
      <c r="A14" s="269"/>
      <c r="B14" s="269"/>
      <c r="C14" s="269"/>
      <c r="D14" s="269"/>
      <c r="E14" s="269"/>
      <c r="F14" s="269"/>
      <c r="G14" s="269"/>
      <c r="H14" s="269"/>
      <c r="I14" s="269"/>
      <c r="J14" s="269"/>
    </row>
    <row r="15" spans="1:10" ht="18.75">
      <c r="A15" s="270" t="s">
        <v>272</v>
      </c>
      <c r="B15" s="270"/>
      <c r="C15" s="270"/>
      <c r="D15" s="270"/>
      <c r="E15" s="270"/>
      <c r="F15" s="269"/>
      <c r="G15" s="269"/>
      <c r="H15" s="269"/>
      <c r="I15" s="269"/>
      <c r="J15" s="269"/>
    </row>
    <row r="16" spans="1:10" ht="18.75">
      <c r="A16" s="269"/>
      <c r="B16" s="269"/>
      <c r="C16" s="269"/>
      <c r="D16" s="269"/>
      <c r="E16" s="269"/>
      <c r="F16" s="269"/>
      <c r="G16" s="269"/>
      <c r="H16" s="269"/>
      <c r="I16" s="269"/>
      <c r="J16" s="269"/>
    </row>
    <row r="17" spans="1:10" ht="18.75">
      <c r="A17" s="270" t="s">
        <v>273</v>
      </c>
      <c r="B17" s="270"/>
      <c r="C17" s="270"/>
      <c r="D17" s="270"/>
      <c r="E17" s="270"/>
      <c r="F17" s="269"/>
      <c r="G17" s="269"/>
      <c r="H17" s="269"/>
      <c r="I17" s="269"/>
      <c r="J17" s="269"/>
    </row>
  </sheetData>
  <sheetProtection/>
  <mergeCells count="31">
    <mergeCell ref="A1:J1"/>
    <mergeCell ref="A3:E3"/>
    <mergeCell ref="F3:J3"/>
    <mergeCell ref="A4:E4"/>
    <mergeCell ref="F4:J4"/>
    <mergeCell ref="A5:E5"/>
    <mergeCell ref="F5:J5"/>
    <mergeCell ref="A6:E6"/>
    <mergeCell ref="F6:J6"/>
    <mergeCell ref="A7:E7"/>
    <mergeCell ref="F7:J7"/>
    <mergeCell ref="F15:J15"/>
    <mergeCell ref="F8:J8"/>
    <mergeCell ref="A9:E9"/>
    <mergeCell ref="F9:J9"/>
    <mergeCell ref="A10:E10"/>
    <mergeCell ref="F10:J10"/>
    <mergeCell ref="A11:E11"/>
    <mergeCell ref="F11:J11"/>
    <mergeCell ref="A8:E8"/>
    <mergeCell ref="A12:E12"/>
    <mergeCell ref="A16:E16"/>
    <mergeCell ref="F16:J16"/>
    <mergeCell ref="A17:E17"/>
    <mergeCell ref="F17:J17"/>
    <mergeCell ref="F12:J12"/>
    <mergeCell ref="A13:E13"/>
    <mergeCell ref="F13:J13"/>
    <mergeCell ref="A14:E14"/>
    <mergeCell ref="F14:J14"/>
    <mergeCell ref="A15:E15"/>
  </mergeCells>
  <hyperlinks>
    <hyperlink ref="A3:D3" location="'129上下水道事業の沿革'!A1" display="129上下水道事業の沿革"/>
    <hyperlink ref="A5:D5" location="'130水道計画'!A1" display="130水道計画"/>
    <hyperlink ref="A7:D7" location="'131給水戸数・人口等の推移'!A1" display="131給水戸数・人口等の推移"/>
    <hyperlink ref="A9:D9" location="'132配水量及び有収水量'!A1" display="132配水量及び有収水量"/>
    <hyperlink ref="A11:D11" location="'133用途、口径別栓数及び使用水量'!A1" display="133用途、口径別栓数及び使用水量"/>
    <hyperlink ref="A13:D13" location="'134管路及び消火栓'!A1" display="134管路及び消火栓"/>
    <hyperlink ref="A15:D15" location="'135給水戸数及び人口（簡水）'!A1" display="135給水戸数及び人口（簡易水道）"/>
    <hyperlink ref="A17:D17" location="'136配水量及び有収水量・加入状況（簡水）'!A1" display="136配水量及び有収水量・加入状況（簡易水道）"/>
    <hyperlink ref="F3:J3" location="'137下水道の整備状況'!A1" display="137下水道の整備委状況"/>
    <hyperlink ref="F5:J5" location="'138公共下水道の状況'!A1" display="138公共下水道の状況"/>
    <hyperlink ref="F7:J7" location="'139上水道配水量下水道処理量'!A1" display="139上水道配水量下水道処理量"/>
    <hyperlink ref="F9:J9" location="'140農業集落排水施設の供用開始状況'!A1" display="140農業集落排水施設の供用開始状況"/>
    <hyperlink ref="F11:J11" location="'141浄化槽設置数'!A1" display="141浄化槽設置数"/>
    <hyperlink ref="F13:J13" location="'142浄化槽人槽別設置数'!A1" display="142浄化槽人槽別設置数"/>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G10"/>
  <sheetViews>
    <sheetView zoomScalePageLayoutView="0" workbookViewId="0" topLeftCell="A1">
      <selection activeCell="G1" sqref="G1"/>
    </sheetView>
  </sheetViews>
  <sheetFormatPr defaultColWidth="9.140625" defaultRowHeight="15"/>
  <cols>
    <col min="1" max="1" width="21.421875" style="6" customWidth="1"/>
    <col min="2" max="3" width="10.421875" style="6" customWidth="1"/>
    <col min="4" max="4" width="14.28125" style="6" customWidth="1"/>
    <col min="5" max="5" width="12.28125" style="6" customWidth="1"/>
    <col min="6" max="6" width="8.8515625" style="6" customWidth="1"/>
    <col min="7" max="10" width="9.140625" style="6" customWidth="1"/>
    <col min="11" max="16384" width="9.00390625" style="6" customWidth="1"/>
  </cols>
  <sheetData>
    <row r="1" spans="1:7" ht="15.75" customHeight="1" thickBot="1">
      <c r="A1" s="5" t="s">
        <v>113</v>
      </c>
      <c r="F1" s="50" t="s">
        <v>75</v>
      </c>
      <c r="G1" s="268" t="s">
        <v>274</v>
      </c>
    </row>
    <row r="2" spans="1:6" s="98" customFormat="1" ht="25.5">
      <c r="A2" s="95" t="s">
        <v>114</v>
      </c>
      <c r="B2" s="127" t="s">
        <v>115</v>
      </c>
      <c r="C2" s="96" t="s">
        <v>116</v>
      </c>
      <c r="D2" s="128" t="s">
        <v>117</v>
      </c>
      <c r="E2" s="127" t="s">
        <v>118</v>
      </c>
      <c r="F2" s="127" t="s">
        <v>119</v>
      </c>
    </row>
    <row r="3" spans="1:6" ht="15.75" customHeight="1">
      <c r="A3" s="129" t="s">
        <v>120</v>
      </c>
      <c r="B3" s="130">
        <v>75580</v>
      </c>
      <c r="C3" s="67">
        <v>43868121</v>
      </c>
      <c r="D3" s="131" t="s">
        <v>121</v>
      </c>
      <c r="E3" s="67">
        <v>77213</v>
      </c>
      <c r="F3" s="132">
        <f aca="true" t="shared" si="0" ref="F3:F8">E3/104954*100</f>
        <v>73.5684204508642</v>
      </c>
    </row>
    <row r="4" spans="1:6" ht="15.75" customHeight="1">
      <c r="A4" s="129" t="s">
        <v>122</v>
      </c>
      <c r="B4" s="130">
        <v>10760</v>
      </c>
      <c r="C4" s="67">
        <v>9787499</v>
      </c>
      <c r="D4" s="131" t="s">
        <v>123</v>
      </c>
      <c r="E4" s="133">
        <v>9452</v>
      </c>
      <c r="F4" s="132">
        <f t="shared" si="0"/>
        <v>9.005850181984489</v>
      </c>
    </row>
    <row r="5" spans="1:6" ht="15.75" customHeight="1">
      <c r="A5" s="129" t="s">
        <v>124</v>
      </c>
      <c r="B5" s="130">
        <v>12160</v>
      </c>
      <c r="C5" s="67">
        <v>11413020</v>
      </c>
      <c r="D5" s="131" t="s">
        <v>125</v>
      </c>
      <c r="E5" s="67">
        <v>6294</v>
      </c>
      <c r="F5" s="132">
        <f t="shared" si="0"/>
        <v>5.996912933285058</v>
      </c>
    </row>
    <row r="6" spans="1:6" ht="15.75" customHeight="1">
      <c r="A6" s="129" t="s">
        <v>126</v>
      </c>
      <c r="B6" s="130">
        <v>150</v>
      </c>
      <c r="C6" s="67">
        <v>211784</v>
      </c>
      <c r="D6" s="131" t="s">
        <v>127</v>
      </c>
      <c r="E6" s="133">
        <v>87</v>
      </c>
      <c r="F6" s="132">
        <f t="shared" si="0"/>
        <v>0.08289345808639975</v>
      </c>
    </row>
    <row r="7" spans="1:6" ht="15.75" customHeight="1">
      <c r="A7" s="129" t="s">
        <v>128</v>
      </c>
      <c r="B7" s="130">
        <v>12070</v>
      </c>
      <c r="C7" s="67">
        <v>2424754</v>
      </c>
      <c r="D7" s="131" t="s">
        <v>129</v>
      </c>
      <c r="E7" s="67">
        <v>8230</v>
      </c>
      <c r="F7" s="132">
        <f t="shared" si="0"/>
        <v>7.841530575299655</v>
      </c>
    </row>
    <row r="8" spans="1:6" s="136" customFormat="1" ht="15.75" customHeight="1" thickBot="1">
      <c r="A8" s="134" t="s">
        <v>130</v>
      </c>
      <c r="B8" s="103">
        <f>SUM(B3:B7)</f>
        <v>110720</v>
      </c>
      <c r="C8" s="104">
        <f>SUM(C3:C7)</f>
        <v>67705178</v>
      </c>
      <c r="D8" s="135"/>
      <c r="E8" s="104">
        <f>SUM(E3:E7)</f>
        <v>101276</v>
      </c>
      <c r="F8" s="132">
        <f t="shared" si="0"/>
        <v>96.4956075995198</v>
      </c>
    </row>
    <row r="9" spans="4:6" ht="15.75" customHeight="1">
      <c r="D9" s="137"/>
      <c r="E9" s="137"/>
      <c r="F9" s="137" t="s">
        <v>131</v>
      </c>
    </row>
    <row r="10" spans="1:6" ht="48" customHeight="1">
      <c r="A10" s="297" t="s">
        <v>132</v>
      </c>
      <c r="B10" s="297"/>
      <c r="C10" s="297"/>
      <c r="D10" s="297"/>
      <c r="E10" s="297"/>
      <c r="F10" s="297"/>
    </row>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sheetData>
  <sheetProtection/>
  <mergeCells count="1">
    <mergeCell ref="A10:F10"/>
  </mergeCells>
  <hyperlinks>
    <hyperlink ref="G1" location="目次!A1" display="目次へ戻る"/>
  </hyperlinks>
  <printOptions/>
  <pageMargins left="0.9" right="0.7874015748031497" top="0.984251968503937"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L51"/>
  <sheetViews>
    <sheetView zoomScale="95" zoomScaleNormal="95" zoomScalePageLayoutView="0" workbookViewId="0" topLeftCell="A1">
      <selection activeCell="K1" sqref="K1"/>
    </sheetView>
  </sheetViews>
  <sheetFormatPr defaultColWidth="9.140625" defaultRowHeight="15"/>
  <cols>
    <col min="1" max="1" width="5.7109375" style="6" customWidth="1"/>
    <col min="2" max="2" width="8.140625" style="6" bestFit="1" customWidth="1"/>
    <col min="3" max="3" width="9.57421875" style="6" customWidth="1"/>
    <col min="4" max="7" width="9.421875" style="6" customWidth="1"/>
    <col min="8" max="8" width="12.8515625" style="6" customWidth="1"/>
    <col min="9" max="10" width="9.421875" style="6" customWidth="1"/>
    <col min="11" max="13" width="9.140625" style="6" customWidth="1"/>
    <col min="14" max="16384" width="9.00390625" style="6" customWidth="1"/>
  </cols>
  <sheetData>
    <row r="1" spans="1:11" ht="22.5" customHeight="1" thickBot="1">
      <c r="A1" s="138" t="s">
        <v>133</v>
      </c>
      <c r="H1" s="50"/>
      <c r="I1" s="50" t="s">
        <v>134</v>
      </c>
      <c r="K1" s="268" t="s">
        <v>274</v>
      </c>
    </row>
    <row r="2" spans="1:9" s="139" customFormat="1" ht="16.5" customHeight="1">
      <c r="A2" s="298" t="s">
        <v>135</v>
      </c>
      <c r="B2" s="299"/>
      <c r="C2" s="302" t="s">
        <v>136</v>
      </c>
      <c r="D2" s="304" t="s">
        <v>137</v>
      </c>
      <c r="E2" s="305"/>
      <c r="F2" s="277" t="s">
        <v>138</v>
      </c>
      <c r="G2" s="287"/>
      <c r="H2" s="287"/>
      <c r="I2" s="287"/>
    </row>
    <row r="3" spans="1:9" s="139" customFormat="1" ht="16.5" customHeight="1">
      <c r="A3" s="300"/>
      <c r="B3" s="301"/>
      <c r="C3" s="303"/>
      <c r="D3" s="140" t="s">
        <v>139</v>
      </c>
      <c r="E3" s="140" t="s">
        <v>140</v>
      </c>
      <c r="F3" s="306"/>
      <c r="G3" s="288"/>
      <c r="H3" s="288"/>
      <c r="I3" s="288"/>
    </row>
    <row r="4" spans="1:11" s="10" customFormat="1" ht="27" customHeight="1">
      <c r="A4" s="307" t="s">
        <v>141</v>
      </c>
      <c r="B4" s="308"/>
      <c r="C4" s="141">
        <v>497.1</v>
      </c>
      <c r="D4" s="142">
        <v>43742462</v>
      </c>
      <c r="E4" s="143">
        <v>20200307</v>
      </c>
      <c r="F4" s="309" t="s">
        <v>142</v>
      </c>
      <c r="G4" s="309"/>
      <c r="H4" s="309"/>
      <c r="I4" s="309"/>
      <c r="J4" s="144"/>
      <c r="K4" s="139"/>
    </row>
    <row r="5" spans="1:11" s="10" customFormat="1" ht="27.75" customHeight="1" thickBot="1">
      <c r="A5" s="310" t="s">
        <v>143</v>
      </c>
      <c r="B5" s="310"/>
      <c r="C5" s="145">
        <v>92.3</v>
      </c>
      <c r="D5" s="146">
        <v>9631961</v>
      </c>
      <c r="E5" s="147">
        <v>1958528</v>
      </c>
      <c r="F5" s="311" t="s">
        <v>144</v>
      </c>
      <c r="G5" s="311"/>
      <c r="H5" s="311"/>
      <c r="I5" s="311"/>
      <c r="J5" s="144"/>
      <c r="K5" s="144"/>
    </row>
    <row r="6" spans="6:8" s="10" customFormat="1" ht="15.75" customHeight="1">
      <c r="F6" s="148"/>
      <c r="G6" s="148"/>
      <c r="H6" s="148"/>
    </row>
    <row r="7" spans="2:10" s="10" customFormat="1" ht="19.5" customHeight="1" thickBot="1">
      <c r="B7" s="149" t="s">
        <v>145</v>
      </c>
      <c r="H7" s="150"/>
      <c r="I7" s="150"/>
      <c r="J7" s="150" t="s">
        <v>146</v>
      </c>
    </row>
    <row r="8" spans="1:10" s="10" customFormat="1" ht="15.75" customHeight="1">
      <c r="A8" s="273" t="s">
        <v>147</v>
      </c>
      <c r="B8" s="276" t="s">
        <v>148</v>
      </c>
      <c r="C8" s="312"/>
      <c r="D8" s="313" t="s">
        <v>149</v>
      </c>
      <c r="E8" s="313"/>
      <c r="F8" s="313"/>
      <c r="G8" s="313" t="s">
        <v>150</v>
      </c>
      <c r="H8" s="313"/>
      <c r="I8" s="313"/>
      <c r="J8" s="304"/>
    </row>
    <row r="9" spans="1:11" s="10" customFormat="1" ht="25.5">
      <c r="A9" s="274"/>
      <c r="B9" s="151" t="s">
        <v>151</v>
      </c>
      <c r="C9" s="152" t="s">
        <v>152</v>
      </c>
      <c r="D9" s="152" t="s">
        <v>153</v>
      </c>
      <c r="E9" s="152" t="s">
        <v>151</v>
      </c>
      <c r="F9" s="152" t="s">
        <v>154</v>
      </c>
      <c r="G9" s="152" t="s">
        <v>155</v>
      </c>
      <c r="H9" s="152" t="s">
        <v>156</v>
      </c>
      <c r="I9" s="152" t="s">
        <v>157</v>
      </c>
      <c r="J9" s="153" t="s">
        <v>158</v>
      </c>
      <c r="K9" s="154"/>
    </row>
    <row r="10" spans="1:12" s="159" customFormat="1" ht="15.75" customHeight="1">
      <c r="A10" s="155">
        <v>21</v>
      </c>
      <c r="B10" s="156">
        <v>2874</v>
      </c>
      <c r="C10" s="77">
        <v>77700</v>
      </c>
      <c r="D10" s="157" t="s">
        <v>159</v>
      </c>
      <c r="E10" s="77">
        <v>2617</v>
      </c>
      <c r="F10" s="77">
        <v>77600</v>
      </c>
      <c r="G10" s="77">
        <v>2248</v>
      </c>
      <c r="H10" s="77">
        <v>75121</v>
      </c>
      <c r="I10" s="77">
        <v>66925</v>
      </c>
      <c r="J10" s="158">
        <f>I10/H10*100</f>
        <v>89.08960210859813</v>
      </c>
      <c r="K10" s="10"/>
      <c r="L10" s="10"/>
    </row>
    <row r="11" spans="1:12" s="159" customFormat="1" ht="15.75" customHeight="1">
      <c r="A11" s="155">
        <v>22</v>
      </c>
      <c r="B11" s="156">
        <v>2874</v>
      </c>
      <c r="C11" s="77">
        <v>73340</v>
      </c>
      <c r="D11" s="157" t="s">
        <v>160</v>
      </c>
      <c r="E11" s="77">
        <v>2617</v>
      </c>
      <c r="F11" s="77">
        <v>73530</v>
      </c>
      <c r="G11" s="77">
        <v>2262</v>
      </c>
      <c r="H11" s="77">
        <v>74955</v>
      </c>
      <c r="I11" s="77">
        <v>67532</v>
      </c>
      <c r="J11" s="158">
        <f>I11/H11*100</f>
        <v>90.09672470148756</v>
      </c>
      <c r="K11" s="10"/>
      <c r="L11" s="10"/>
    </row>
    <row r="12" spans="1:12" s="10" customFormat="1" ht="15.75" customHeight="1">
      <c r="A12" s="155">
        <v>23</v>
      </c>
      <c r="B12" s="156">
        <v>2874</v>
      </c>
      <c r="C12" s="77">
        <v>73340</v>
      </c>
      <c r="D12" s="157" t="s">
        <v>160</v>
      </c>
      <c r="E12" s="77">
        <v>2617</v>
      </c>
      <c r="F12" s="77">
        <v>73530</v>
      </c>
      <c r="G12" s="77">
        <v>2283</v>
      </c>
      <c r="H12" s="77">
        <v>75346</v>
      </c>
      <c r="I12" s="77">
        <v>68388</v>
      </c>
      <c r="J12" s="158">
        <v>90.76526955644626</v>
      </c>
      <c r="L12" s="160"/>
    </row>
    <row r="13" spans="1:12" s="159" customFormat="1" ht="15.75" customHeight="1">
      <c r="A13" s="161">
        <v>24</v>
      </c>
      <c r="B13" s="162">
        <v>2874</v>
      </c>
      <c r="C13" s="163">
        <v>73340</v>
      </c>
      <c r="D13" s="164" t="s">
        <v>160</v>
      </c>
      <c r="E13" s="163">
        <v>2617</v>
      </c>
      <c r="F13" s="163">
        <v>73530</v>
      </c>
      <c r="G13" s="163">
        <v>2296.6</v>
      </c>
      <c r="H13" s="163">
        <v>75412</v>
      </c>
      <c r="I13" s="163">
        <v>68615</v>
      </c>
      <c r="J13" s="165">
        <f>I13/H13*100</f>
        <v>90.98684559486554</v>
      </c>
      <c r="K13" s="10"/>
      <c r="L13" s="160"/>
    </row>
    <row r="14" spans="1:12" s="10" customFormat="1" ht="19.5" customHeight="1" thickBot="1">
      <c r="A14" s="166">
        <v>25</v>
      </c>
      <c r="B14" s="167">
        <v>2874</v>
      </c>
      <c r="C14" s="168">
        <v>73340</v>
      </c>
      <c r="D14" s="169" t="s">
        <v>160</v>
      </c>
      <c r="E14" s="168">
        <v>2617</v>
      </c>
      <c r="F14" s="168">
        <v>73530</v>
      </c>
      <c r="G14" s="168">
        <v>2301</v>
      </c>
      <c r="H14" s="168">
        <v>75310</v>
      </c>
      <c r="I14" s="168">
        <v>69169</v>
      </c>
      <c r="J14" s="170">
        <f>I14/H14*100</f>
        <v>91.84570442172354</v>
      </c>
      <c r="L14" s="160"/>
    </row>
    <row r="15" spans="1:12" s="10" customFormat="1" ht="15.75" customHeight="1">
      <c r="A15" s="171"/>
      <c r="B15" s="156"/>
      <c r="C15" s="77"/>
      <c r="D15" s="157"/>
      <c r="E15" s="77"/>
      <c r="F15" s="77"/>
      <c r="G15" s="77"/>
      <c r="H15" s="77"/>
      <c r="I15" s="77"/>
      <c r="J15" s="158"/>
      <c r="L15" s="160"/>
    </row>
    <row r="16" spans="2:12" s="10" customFormat="1" ht="18" thickBot="1">
      <c r="B16" s="149" t="s">
        <v>161</v>
      </c>
      <c r="H16" s="150"/>
      <c r="I16" s="150"/>
      <c r="J16" s="150" t="s">
        <v>146</v>
      </c>
      <c r="L16" s="160"/>
    </row>
    <row r="17" spans="1:12" s="10" customFormat="1" ht="15.75" customHeight="1">
      <c r="A17" s="273" t="s">
        <v>147</v>
      </c>
      <c r="B17" s="276" t="s">
        <v>148</v>
      </c>
      <c r="C17" s="312"/>
      <c r="D17" s="313" t="s">
        <v>149</v>
      </c>
      <c r="E17" s="313"/>
      <c r="F17" s="313"/>
      <c r="G17" s="313" t="s">
        <v>150</v>
      </c>
      <c r="H17" s="313"/>
      <c r="I17" s="313"/>
      <c r="J17" s="304"/>
      <c r="L17" s="160"/>
    </row>
    <row r="18" spans="1:12" s="10" customFormat="1" ht="25.5">
      <c r="A18" s="274"/>
      <c r="B18" s="151" t="s">
        <v>151</v>
      </c>
      <c r="C18" s="152" t="s">
        <v>152</v>
      </c>
      <c r="D18" s="152" t="s">
        <v>153</v>
      </c>
      <c r="E18" s="152" t="s">
        <v>151</v>
      </c>
      <c r="F18" s="152" t="s">
        <v>154</v>
      </c>
      <c r="G18" s="152" t="s">
        <v>155</v>
      </c>
      <c r="H18" s="152" t="s">
        <v>156</v>
      </c>
      <c r="I18" s="152" t="s">
        <v>162</v>
      </c>
      <c r="J18" s="153" t="s">
        <v>158</v>
      </c>
      <c r="L18" s="160"/>
    </row>
    <row r="19" spans="1:12" s="10" customFormat="1" ht="15.75" customHeight="1">
      <c r="A19" s="155">
        <v>21</v>
      </c>
      <c r="B19" s="156">
        <v>130</v>
      </c>
      <c r="C19" s="77">
        <v>2240</v>
      </c>
      <c r="D19" s="157" t="s">
        <v>163</v>
      </c>
      <c r="E19" s="77">
        <v>127</v>
      </c>
      <c r="F19" s="77">
        <v>2200</v>
      </c>
      <c r="G19" s="77">
        <v>126</v>
      </c>
      <c r="H19" s="77">
        <v>1908</v>
      </c>
      <c r="I19" s="77">
        <v>1334</v>
      </c>
      <c r="J19" s="158">
        <v>69.916142557652</v>
      </c>
      <c r="L19" s="160"/>
    </row>
    <row r="20" spans="1:12" s="159" customFormat="1" ht="15.75" customHeight="1">
      <c r="A20" s="155">
        <v>22</v>
      </c>
      <c r="B20" s="156">
        <v>130</v>
      </c>
      <c r="C20" s="77">
        <v>2240</v>
      </c>
      <c r="D20" s="157" t="s">
        <v>163</v>
      </c>
      <c r="E20" s="77">
        <v>127</v>
      </c>
      <c r="F20" s="77">
        <v>2200</v>
      </c>
      <c r="G20" s="77">
        <v>127</v>
      </c>
      <c r="H20" s="77">
        <v>1926</v>
      </c>
      <c r="I20" s="77">
        <v>1397</v>
      </c>
      <c r="J20" s="158">
        <v>72.533748701973</v>
      </c>
      <c r="K20" s="10"/>
      <c r="L20" s="160"/>
    </row>
    <row r="21" spans="1:12" s="10" customFormat="1" ht="15.75" customHeight="1">
      <c r="A21" s="155">
        <v>23</v>
      </c>
      <c r="B21" s="156">
        <v>130</v>
      </c>
      <c r="C21" s="77">
        <v>2240</v>
      </c>
      <c r="D21" s="157" t="s">
        <v>164</v>
      </c>
      <c r="E21" s="77">
        <v>127</v>
      </c>
      <c r="F21" s="77">
        <v>2200</v>
      </c>
      <c r="G21" s="77">
        <v>127</v>
      </c>
      <c r="H21" s="77">
        <v>1921</v>
      </c>
      <c r="I21" s="77">
        <v>1432</v>
      </c>
      <c r="J21" s="158">
        <v>74.54450806871421</v>
      </c>
      <c r="L21" s="160"/>
    </row>
    <row r="22" spans="1:12" s="10" customFormat="1" ht="15.75" customHeight="1">
      <c r="A22" s="161">
        <v>24</v>
      </c>
      <c r="B22" s="162">
        <v>130</v>
      </c>
      <c r="C22" s="163">
        <v>2240</v>
      </c>
      <c r="D22" s="164" t="s">
        <v>163</v>
      </c>
      <c r="E22" s="163">
        <v>127</v>
      </c>
      <c r="F22" s="163">
        <v>2200</v>
      </c>
      <c r="G22" s="163">
        <v>127</v>
      </c>
      <c r="H22" s="163">
        <v>1913</v>
      </c>
      <c r="I22" s="163">
        <v>1464</v>
      </c>
      <c r="J22" s="165">
        <f>I22/H22*100</f>
        <v>76.52901202300052</v>
      </c>
      <c r="L22" s="160"/>
    </row>
    <row r="23" spans="1:12" s="10" customFormat="1" ht="15.75" customHeight="1" thickBot="1">
      <c r="A23" s="166">
        <v>25</v>
      </c>
      <c r="B23" s="167">
        <v>130</v>
      </c>
      <c r="C23" s="168">
        <v>2240</v>
      </c>
      <c r="D23" s="169" t="s">
        <v>163</v>
      </c>
      <c r="E23" s="168">
        <v>127</v>
      </c>
      <c r="F23" s="168">
        <v>2200</v>
      </c>
      <c r="G23" s="168">
        <v>127</v>
      </c>
      <c r="H23" s="168">
        <v>1903</v>
      </c>
      <c r="I23" s="168">
        <v>1478</v>
      </c>
      <c r="J23" s="170">
        <f>I23/H23*100</f>
        <v>77.66684182869153</v>
      </c>
      <c r="L23" s="160"/>
    </row>
    <row r="24" spans="1:12" s="10" customFormat="1" ht="13.5">
      <c r="A24" s="171"/>
      <c r="B24" s="156"/>
      <c r="C24" s="77"/>
      <c r="D24" s="157"/>
      <c r="E24" s="77"/>
      <c r="F24" s="77"/>
      <c r="G24" s="77"/>
      <c r="H24" s="77"/>
      <c r="I24" s="77"/>
      <c r="J24" s="158"/>
      <c r="L24" s="160"/>
    </row>
    <row r="25" spans="2:12" s="10" customFormat="1" ht="25.5" customHeight="1" thickBot="1">
      <c r="B25" s="149" t="s">
        <v>165</v>
      </c>
      <c r="H25" s="150"/>
      <c r="I25" s="150"/>
      <c r="J25" s="150" t="s">
        <v>146</v>
      </c>
      <c r="L25" s="160"/>
    </row>
    <row r="26" spans="1:12" s="10" customFormat="1" ht="15.75" customHeight="1">
      <c r="A26" s="273" t="s">
        <v>147</v>
      </c>
      <c r="B26" s="276" t="s">
        <v>148</v>
      </c>
      <c r="C26" s="312"/>
      <c r="D26" s="313" t="s">
        <v>149</v>
      </c>
      <c r="E26" s="313"/>
      <c r="F26" s="313"/>
      <c r="G26" s="313" t="s">
        <v>150</v>
      </c>
      <c r="H26" s="313"/>
      <c r="I26" s="313"/>
      <c r="J26" s="304"/>
      <c r="L26" s="160"/>
    </row>
    <row r="27" spans="1:12" s="10" customFormat="1" ht="25.5">
      <c r="A27" s="274"/>
      <c r="B27" s="151" t="s">
        <v>151</v>
      </c>
      <c r="C27" s="152" t="s">
        <v>152</v>
      </c>
      <c r="D27" s="152" t="s">
        <v>153</v>
      </c>
      <c r="E27" s="152" t="s">
        <v>151</v>
      </c>
      <c r="F27" s="152" t="s">
        <v>154</v>
      </c>
      <c r="G27" s="152" t="s">
        <v>155</v>
      </c>
      <c r="H27" s="152" t="s">
        <v>156</v>
      </c>
      <c r="I27" s="152" t="s">
        <v>162</v>
      </c>
      <c r="J27" s="153" t="s">
        <v>158</v>
      </c>
      <c r="L27" s="160"/>
    </row>
    <row r="28" spans="1:12" s="136" customFormat="1" ht="15.75" customHeight="1">
      <c r="A28" s="172">
        <v>21</v>
      </c>
      <c r="B28" s="173">
        <v>248</v>
      </c>
      <c r="C28" s="174">
        <v>5900</v>
      </c>
      <c r="D28" s="175" t="s">
        <v>166</v>
      </c>
      <c r="E28" s="174">
        <v>213</v>
      </c>
      <c r="F28" s="174">
        <v>5700</v>
      </c>
      <c r="G28" s="174">
        <v>213</v>
      </c>
      <c r="H28" s="174">
        <v>5081</v>
      </c>
      <c r="I28" s="174">
        <v>3562</v>
      </c>
      <c r="J28" s="158">
        <v>70.10431017516237</v>
      </c>
      <c r="K28" s="10"/>
      <c r="L28" s="176"/>
    </row>
    <row r="29" spans="1:12" s="136" customFormat="1" ht="15.75" customHeight="1">
      <c r="A29" s="172">
        <v>22</v>
      </c>
      <c r="B29" s="173">
        <v>248</v>
      </c>
      <c r="C29" s="174">
        <v>5900</v>
      </c>
      <c r="D29" s="175" t="s">
        <v>166</v>
      </c>
      <c r="E29" s="174">
        <v>213</v>
      </c>
      <c r="F29" s="174">
        <v>5700</v>
      </c>
      <c r="G29" s="174">
        <v>213</v>
      </c>
      <c r="H29" s="174">
        <v>5080</v>
      </c>
      <c r="I29" s="174">
        <v>3695</v>
      </c>
      <c r="J29" s="158">
        <v>72.73622047244095</v>
      </c>
      <c r="K29" s="10"/>
      <c r="L29" s="176"/>
    </row>
    <row r="30" spans="1:12" ht="15.75" customHeight="1">
      <c r="A30" s="172">
        <v>23</v>
      </c>
      <c r="B30" s="173">
        <v>248</v>
      </c>
      <c r="C30" s="174">
        <v>5900</v>
      </c>
      <c r="D30" s="177" t="s">
        <v>167</v>
      </c>
      <c r="E30" s="174">
        <v>213</v>
      </c>
      <c r="F30" s="174">
        <v>5700</v>
      </c>
      <c r="G30" s="174">
        <v>213</v>
      </c>
      <c r="H30" s="174">
        <v>5103</v>
      </c>
      <c r="I30" s="174">
        <v>3776</v>
      </c>
      <c r="J30" s="158">
        <v>73.99568881050362</v>
      </c>
      <c r="K30" s="10"/>
      <c r="L30" s="160"/>
    </row>
    <row r="31" spans="1:12" s="10" customFormat="1" ht="14.25" customHeight="1">
      <c r="A31" s="178">
        <v>24</v>
      </c>
      <c r="B31" s="179">
        <v>248</v>
      </c>
      <c r="C31" s="180">
        <v>5900</v>
      </c>
      <c r="D31" s="181" t="s">
        <v>167</v>
      </c>
      <c r="E31" s="180">
        <v>213</v>
      </c>
      <c r="F31" s="180">
        <v>5700</v>
      </c>
      <c r="G31" s="180">
        <v>213</v>
      </c>
      <c r="H31" s="180">
        <v>5051</v>
      </c>
      <c r="I31" s="180">
        <v>3805</v>
      </c>
      <c r="J31" s="165">
        <f>I31/H31*100</f>
        <v>75.33161750148486</v>
      </c>
      <c r="K31" s="6"/>
      <c r="L31" s="160"/>
    </row>
    <row r="32" spans="1:12" s="10" customFormat="1" ht="14.25" customHeight="1" thickBot="1">
      <c r="A32" s="182">
        <v>25</v>
      </c>
      <c r="B32" s="183">
        <v>248</v>
      </c>
      <c r="C32" s="184">
        <v>5900</v>
      </c>
      <c r="D32" s="181" t="s">
        <v>167</v>
      </c>
      <c r="E32" s="184">
        <v>213</v>
      </c>
      <c r="F32" s="184">
        <v>5700</v>
      </c>
      <c r="G32" s="184">
        <v>213</v>
      </c>
      <c r="H32" s="184">
        <v>4946</v>
      </c>
      <c r="I32" s="184">
        <v>3789</v>
      </c>
      <c r="J32" s="170">
        <f>I32/H32*100</f>
        <v>76.60735948241003</v>
      </c>
      <c r="L32" s="160"/>
    </row>
    <row r="33" spans="1:12" s="10" customFormat="1" ht="13.5">
      <c r="A33" s="314"/>
      <c r="B33" s="314"/>
      <c r="C33" s="314"/>
      <c r="D33" s="314"/>
      <c r="E33" s="314"/>
      <c r="F33" s="314"/>
      <c r="G33" s="314"/>
      <c r="H33" s="185"/>
      <c r="I33" s="186"/>
      <c r="J33" s="6"/>
      <c r="L33" s="160"/>
    </row>
    <row r="34" spans="2:12" s="10" customFormat="1" ht="25.5" customHeight="1" thickBot="1">
      <c r="B34" s="149" t="s">
        <v>168</v>
      </c>
      <c r="H34" s="150"/>
      <c r="I34" s="150"/>
      <c r="J34" s="150" t="s">
        <v>146</v>
      </c>
      <c r="L34" s="160"/>
    </row>
    <row r="35" spans="1:12" s="10" customFormat="1" ht="15" customHeight="1">
      <c r="A35" s="273" t="s">
        <v>147</v>
      </c>
      <c r="B35" s="276" t="s">
        <v>148</v>
      </c>
      <c r="C35" s="312"/>
      <c r="D35" s="313" t="s">
        <v>149</v>
      </c>
      <c r="E35" s="313"/>
      <c r="F35" s="313"/>
      <c r="G35" s="313" t="s">
        <v>150</v>
      </c>
      <c r="H35" s="313"/>
      <c r="I35" s="313"/>
      <c r="J35" s="304"/>
      <c r="L35" s="160"/>
    </row>
    <row r="36" spans="1:12" ht="25.5">
      <c r="A36" s="274"/>
      <c r="B36" s="151" t="s">
        <v>151</v>
      </c>
      <c r="C36" s="152" t="s">
        <v>152</v>
      </c>
      <c r="D36" s="152" t="s">
        <v>153</v>
      </c>
      <c r="E36" s="152" t="s">
        <v>151</v>
      </c>
      <c r="F36" s="152" t="s">
        <v>154</v>
      </c>
      <c r="G36" s="152" t="s">
        <v>155</v>
      </c>
      <c r="H36" s="152" t="s">
        <v>156</v>
      </c>
      <c r="I36" s="152" t="s">
        <v>162</v>
      </c>
      <c r="J36" s="153" t="s">
        <v>158</v>
      </c>
      <c r="K36" s="10"/>
      <c r="L36" s="176"/>
    </row>
    <row r="37" spans="1:12" ht="15" customHeight="1">
      <c r="A37" s="172">
        <v>21</v>
      </c>
      <c r="B37" s="173">
        <v>81</v>
      </c>
      <c r="C37" s="174">
        <v>3600</v>
      </c>
      <c r="D37" s="175" t="s">
        <v>169</v>
      </c>
      <c r="E37" s="174">
        <v>81</v>
      </c>
      <c r="F37" s="174">
        <v>3600</v>
      </c>
      <c r="G37" s="174">
        <v>62</v>
      </c>
      <c r="H37" s="174">
        <v>3481</v>
      </c>
      <c r="I37" s="174">
        <v>1016</v>
      </c>
      <c r="J37" s="187">
        <f>I37/H37*100</f>
        <v>29.18701522550991</v>
      </c>
      <c r="K37" s="10"/>
      <c r="L37" s="176"/>
    </row>
    <row r="38" spans="1:12" s="10" customFormat="1" ht="15" customHeight="1">
      <c r="A38" s="172">
        <v>22</v>
      </c>
      <c r="B38" s="173">
        <v>81</v>
      </c>
      <c r="C38" s="174">
        <v>3560</v>
      </c>
      <c r="D38" s="175" t="s">
        <v>160</v>
      </c>
      <c r="E38" s="174">
        <v>81</v>
      </c>
      <c r="F38" s="174">
        <v>3570</v>
      </c>
      <c r="G38" s="174">
        <v>73</v>
      </c>
      <c r="H38" s="174">
        <v>3512</v>
      </c>
      <c r="I38" s="174">
        <v>1305</v>
      </c>
      <c r="J38" s="187">
        <f>I38/H38*100</f>
        <v>37.15831435079727</v>
      </c>
      <c r="L38" s="160"/>
    </row>
    <row r="39" spans="1:12" s="10" customFormat="1" ht="15" customHeight="1">
      <c r="A39" s="172">
        <v>23</v>
      </c>
      <c r="B39" s="173">
        <v>81</v>
      </c>
      <c r="C39" s="174">
        <v>3560</v>
      </c>
      <c r="D39" s="175" t="s">
        <v>160</v>
      </c>
      <c r="E39" s="174">
        <v>81</v>
      </c>
      <c r="F39" s="174">
        <v>3570</v>
      </c>
      <c r="G39" s="174">
        <v>81</v>
      </c>
      <c r="H39" s="174">
        <v>3559</v>
      </c>
      <c r="I39" s="174">
        <v>1826</v>
      </c>
      <c r="J39" s="187">
        <f>I39/H39*100</f>
        <v>51.30654678280416</v>
      </c>
      <c r="L39" s="160"/>
    </row>
    <row r="40" spans="1:12" s="10" customFormat="1" ht="13.5">
      <c r="A40" s="178">
        <v>24</v>
      </c>
      <c r="B40" s="179">
        <v>81</v>
      </c>
      <c r="C40" s="180">
        <v>3560</v>
      </c>
      <c r="D40" s="181" t="s">
        <v>160</v>
      </c>
      <c r="E40" s="180">
        <v>81</v>
      </c>
      <c r="F40" s="180">
        <v>3570</v>
      </c>
      <c r="G40" s="180">
        <v>81</v>
      </c>
      <c r="H40" s="180">
        <v>3562</v>
      </c>
      <c r="I40" s="180">
        <v>1932</v>
      </c>
      <c r="J40" s="188">
        <f>I40/H40*100</f>
        <v>54.23919146546884</v>
      </c>
      <c r="K40" s="6"/>
      <c r="L40" s="160"/>
    </row>
    <row r="41" spans="1:12" ht="14.25" thickBot="1">
      <c r="A41" s="182">
        <v>25</v>
      </c>
      <c r="B41" s="183">
        <v>81</v>
      </c>
      <c r="C41" s="184">
        <v>3560</v>
      </c>
      <c r="D41" s="189" t="s">
        <v>160</v>
      </c>
      <c r="E41" s="184">
        <v>81</v>
      </c>
      <c r="F41" s="184">
        <v>3570</v>
      </c>
      <c r="G41" s="184">
        <v>81</v>
      </c>
      <c r="H41" s="184">
        <v>3508</v>
      </c>
      <c r="I41" s="184">
        <v>1960</v>
      </c>
      <c r="J41" s="190">
        <f>I41/H41*100</f>
        <v>55.872291904218926</v>
      </c>
      <c r="K41" s="10"/>
      <c r="L41" s="176"/>
    </row>
    <row r="42" spans="1:12" ht="25.5" customHeight="1">
      <c r="A42" s="191"/>
      <c r="B42" s="191"/>
      <c r="C42" s="191"/>
      <c r="D42" s="191"/>
      <c r="E42" s="191"/>
      <c r="F42" s="191"/>
      <c r="G42" s="191"/>
      <c r="H42" s="185"/>
      <c r="I42" s="186"/>
      <c r="K42" s="10"/>
      <c r="L42" s="176"/>
    </row>
    <row r="43" spans="2:12" ht="24.75" customHeight="1" thickBot="1">
      <c r="B43" s="138" t="s">
        <v>170</v>
      </c>
      <c r="H43" s="50"/>
      <c r="I43" s="50"/>
      <c r="J43" s="50" t="s">
        <v>146</v>
      </c>
      <c r="L43" s="176"/>
    </row>
    <row r="44" spans="1:12" ht="15.75" customHeight="1">
      <c r="A44" s="273" t="s">
        <v>147</v>
      </c>
      <c r="B44" s="276" t="s">
        <v>148</v>
      </c>
      <c r="C44" s="312"/>
      <c r="D44" s="313" t="s">
        <v>149</v>
      </c>
      <c r="E44" s="313"/>
      <c r="F44" s="313"/>
      <c r="G44" s="313" t="s">
        <v>150</v>
      </c>
      <c r="H44" s="313"/>
      <c r="I44" s="313"/>
      <c r="J44" s="304"/>
      <c r="K44" s="10">
        <f>I46/H46</f>
        <v>0.8345323741007195</v>
      </c>
      <c r="L44" s="176"/>
    </row>
    <row r="45" spans="1:12" ht="25.5">
      <c r="A45" s="274"/>
      <c r="B45" s="151" t="s">
        <v>151</v>
      </c>
      <c r="C45" s="152" t="s">
        <v>152</v>
      </c>
      <c r="D45" s="152" t="s">
        <v>153</v>
      </c>
      <c r="E45" s="152" t="s">
        <v>151</v>
      </c>
      <c r="F45" s="152" t="s">
        <v>154</v>
      </c>
      <c r="G45" s="152" t="s">
        <v>155</v>
      </c>
      <c r="H45" s="152" t="s">
        <v>156</v>
      </c>
      <c r="I45" s="152" t="s">
        <v>162</v>
      </c>
      <c r="J45" s="153" t="s">
        <v>158</v>
      </c>
      <c r="K45" s="10">
        <f>I47/H47</f>
        <v>0.8423963133640553</v>
      </c>
      <c r="L45" s="176"/>
    </row>
    <row r="46" spans="1:12" ht="15.75" customHeight="1">
      <c r="A46" s="172">
        <v>21</v>
      </c>
      <c r="B46" s="118">
        <v>38</v>
      </c>
      <c r="C46" s="38">
        <v>1300</v>
      </c>
      <c r="D46" s="192" t="s">
        <v>171</v>
      </c>
      <c r="E46" s="118">
        <v>38</v>
      </c>
      <c r="F46" s="38">
        <v>1300</v>
      </c>
      <c r="G46" s="118">
        <v>38</v>
      </c>
      <c r="H46" s="38">
        <v>1112</v>
      </c>
      <c r="I46" s="38">
        <v>928</v>
      </c>
      <c r="J46" s="40">
        <f>I46/H46*100</f>
        <v>83.45323741007195</v>
      </c>
      <c r="K46" s="10">
        <f>I48/H48</f>
        <v>0.8376068376068376</v>
      </c>
      <c r="L46" s="160">
        <f>H48/106678</f>
        <v>0.009870826224713624</v>
      </c>
    </row>
    <row r="47" spans="1:10" ht="15.75" customHeight="1">
      <c r="A47" s="172">
        <v>22</v>
      </c>
      <c r="B47" s="118">
        <v>38</v>
      </c>
      <c r="C47" s="38">
        <v>1300</v>
      </c>
      <c r="D47" s="175" t="s">
        <v>160</v>
      </c>
      <c r="E47" s="118">
        <v>38</v>
      </c>
      <c r="F47" s="38">
        <v>1300</v>
      </c>
      <c r="G47" s="118">
        <v>38</v>
      </c>
      <c r="H47" s="38">
        <v>1085</v>
      </c>
      <c r="I47" s="38">
        <v>914</v>
      </c>
      <c r="J47" s="40">
        <f>I47/H47*100</f>
        <v>84.23963133640552</v>
      </c>
    </row>
    <row r="48" spans="1:10" ht="15.75" customHeight="1">
      <c r="A48" s="172">
        <v>23</v>
      </c>
      <c r="B48" s="118">
        <v>38</v>
      </c>
      <c r="C48" s="38">
        <v>1300</v>
      </c>
      <c r="D48" s="175" t="s">
        <v>160</v>
      </c>
      <c r="E48" s="118">
        <v>38</v>
      </c>
      <c r="F48" s="38">
        <v>1300</v>
      </c>
      <c r="G48" s="118">
        <v>38</v>
      </c>
      <c r="H48" s="38">
        <v>1053</v>
      </c>
      <c r="I48" s="38">
        <v>882</v>
      </c>
      <c r="J48" s="40">
        <f>I48/H48*100</f>
        <v>83.76068376068376</v>
      </c>
    </row>
    <row r="49" spans="1:10" ht="12.75">
      <c r="A49" s="178">
        <v>24</v>
      </c>
      <c r="B49" s="193">
        <v>38</v>
      </c>
      <c r="C49" s="42">
        <v>1300</v>
      </c>
      <c r="D49" s="181" t="s">
        <v>160</v>
      </c>
      <c r="E49" s="193">
        <v>38</v>
      </c>
      <c r="F49" s="42">
        <v>1300</v>
      </c>
      <c r="G49" s="193">
        <v>38</v>
      </c>
      <c r="H49" s="42">
        <v>1027</v>
      </c>
      <c r="I49" s="42">
        <v>864</v>
      </c>
      <c r="J49" s="43">
        <f>I49/H49*100</f>
        <v>84.12852969814996</v>
      </c>
    </row>
    <row r="50" spans="1:10" ht="15.75" customHeight="1" thickBot="1">
      <c r="A50" s="182">
        <v>25</v>
      </c>
      <c r="B50" s="194">
        <v>38</v>
      </c>
      <c r="C50" s="45">
        <v>1300</v>
      </c>
      <c r="D50" s="189" t="s">
        <v>160</v>
      </c>
      <c r="E50" s="194">
        <v>38</v>
      </c>
      <c r="F50" s="45">
        <v>1300</v>
      </c>
      <c r="G50" s="194">
        <v>38</v>
      </c>
      <c r="H50" s="45">
        <v>998</v>
      </c>
      <c r="I50" s="45">
        <v>851</v>
      </c>
      <c r="J50" s="46">
        <f>I50/H50*100</f>
        <v>85.27054108216433</v>
      </c>
    </row>
    <row r="51" spans="1:10" ht="15.75" customHeight="1">
      <c r="A51" s="314"/>
      <c r="B51" s="314"/>
      <c r="C51" s="314"/>
      <c r="D51" s="314"/>
      <c r="E51" s="314"/>
      <c r="F51" s="314"/>
      <c r="G51" s="314"/>
      <c r="J51" s="50" t="s">
        <v>172</v>
      </c>
    </row>
    <row r="52" ht="15.75" customHeight="1"/>
    <row r="53" ht="15.75" customHeight="1"/>
    <row r="54" ht="15.75" customHeight="1"/>
  </sheetData>
  <sheetProtection/>
  <mergeCells count="30">
    <mergeCell ref="A51:G51"/>
    <mergeCell ref="A33:G33"/>
    <mergeCell ref="A35:A36"/>
    <mergeCell ref="B35:C35"/>
    <mergeCell ref="D35:F35"/>
    <mergeCell ref="G35:J35"/>
    <mergeCell ref="A44:A45"/>
    <mergeCell ref="B44:C44"/>
    <mergeCell ref="D44:F44"/>
    <mergeCell ref="G44:J44"/>
    <mergeCell ref="A17:A18"/>
    <mergeCell ref="B17:C17"/>
    <mergeCell ref="D17:F17"/>
    <mergeCell ref="G17:J17"/>
    <mergeCell ref="A26:A27"/>
    <mergeCell ref="B26:C26"/>
    <mergeCell ref="D26:F26"/>
    <mergeCell ref="G26:J26"/>
    <mergeCell ref="A5:B5"/>
    <mergeCell ref="F5:I5"/>
    <mergeCell ref="A8:A9"/>
    <mergeCell ref="B8:C8"/>
    <mergeCell ref="D8:F8"/>
    <mergeCell ref="G8:J8"/>
    <mergeCell ref="A2:B3"/>
    <mergeCell ref="C2:C3"/>
    <mergeCell ref="D2:E2"/>
    <mergeCell ref="F2:I3"/>
    <mergeCell ref="A4:B4"/>
    <mergeCell ref="F4:I4"/>
  </mergeCells>
  <hyperlinks>
    <hyperlink ref="K1" location="目次!A1" display="目次へ戻る"/>
  </hyperlinks>
  <printOptions/>
  <pageMargins left="0.8661417322834646" right="0.8661417322834646" top="0.7874015748031497" bottom="0.2755905511811024" header="0.5118110236220472" footer="0.1968503937007874"/>
  <pageSetup fitToHeight="1" fitToWidth="1" horizontalDpi="600" verticalDpi="600" orientation="portrait" paperSize="9" scale="76" r:id="rId1"/>
</worksheet>
</file>

<file path=xl/worksheets/sheet12.xml><?xml version="1.0" encoding="utf-8"?>
<worksheet xmlns="http://schemas.openxmlformats.org/spreadsheetml/2006/main" xmlns:r="http://schemas.openxmlformats.org/officeDocument/2006/relationships">
  <dimension ref="A1:K11"/>
  <sheetViews>
    <sheetView zoomScalePageLayoutView="0" workbookViewId="0" topLeftCell="A1">
      <selection activeCell="D1" sqref="D1"/>
    </sheetView>
  </sheetViews>
  <sheetFormatPr defaultColWidth="9.140625" defaultRowHeight="15"/>
  <cols>
    <col min="1" max="1" width="6.57421875" style="198" customWidth="1"/>
    <col min="2" max="3" width="28.421875" style="198" customWidth="1"/>
    <col min="4" max="6" width="9.00390625" style="198" customWidth="1"/>
    <col min="7" max="11" width="10.8515625" style="205" bestFit="1" customWidth="1"/>
    <col min="12" max="16384" width="9.00390625" style="198" customWidth="1"/>
  </cols>
  <sheetData>
    <row r="1" spans="1:11" ht="17.25" customHeight="1" thickBot="1">
      <c r="A1" s="195" t="s">
        <v>173</v>
      </c>
      <c r="B1" s="196"/>
      <c r="C1" s="197" t="s">
        <v>174</v>
      </c>
      <c r="D1" s="268" t="s">
        <v>274</v>
      </c>
      <c r="G1" s="199"/>
      <c r="H1" s="199"/>
      <c r="I1" s="199"/>
      <c r="J1" s="199"/>
      <c r="K1" s="199"/>
    </row>
    <row r="2" spans="1:11" s="203" customFormat="1" ht="13.5">
      <c r="A2" s="200" t="s">
        <v>175</v>
      </c>
      <c r="B2" s="201" t="s">
        <v>176</v>
      </c>
      <c r="C2" s="202" t="s">
        <v>177</v>
      </c>
      <c r="G2" s="204"/>
      <c r="H2" s="204"/>
      <c r="I2" s="205"/>
      <c r="J2" s="204"/>
      <c r="K2" s="204"/>
    </row>
    <row r="3" spans="1:8" ht="13.5">
      <c r="A3" s="206">
        <v>20</v>
      </c>
      <c r="B3" s="207">
        <v>1170</v>
      </c>
      <c r="C3" s="208">
        <v>1153</v>
      </c>
      <c r="G3" s="204"/>
      <c r="H3" s="204"/>
    </row>
    <row r="4" spans="1:8" ht="13.5">
      <c r="A4" s="206">
        <v>21</v>
      </c>
      <c r="B4" s="207">
        <v>1117</v>
      </c>
      <c r="C4" s="208">
        <v>1158</v>
      </c>
      <c r="G4" s="204"/>
      <c r="H4" s="204"/>
    </row>
    <row r="5" spans="1:8" ht="13.5">
      <c r="A5" s="206">
        <v>22</v>
      </c>
      <c r="B5" s="207">
        <v>1139</v>
      </c>
      <c r="C5" s="208">
        <v>1170</v>
      </c>
      <c r="G5" s="204"/>
      <c r="H5" s="204"/>
    </row>
    <row r="6" spans="1:3" ht="13.5">
      <c r="A6" s="206">
        <v>23</v>
      </c>
      <c r="B6" s="207">
        <v>1179</v>
      </c>
      <c r="C6" s="208">
        <v>1172</v>
      </c>
    </row>
    <row r="7" spans="1:3" ht="13.5">
      <c r="A7" s="209">
        <v>24</v>
      </c>
      <c r="B7" s="210">
        <v>1189</v>
      </c>
      <c r="C7" s="211">
        <v>1198</v>
      </c>
    </row>
    <row r="8" spans="1:3" ht="14.25" thickBot="1">
      <c r="A8" s="212">
        <v>25</v>
      </c>
      <c r="B8" s="213">
        <v>1152</v>
      </c>
      <c r="C8" s="214">
        <v>1167</v>
      </c>
    </row>
    <row r="9" ht="13.5">
      <c r="C9" s="215" t="s">
        <v>178</v>
      </c>
    </row>
    <row r="10" ht="13.5">
      <c r="A10" s="198" t="s">
        <v>37</v>
      </c>
    </row>
    <row r="11" ht="13.5">
      <c r="A11" s="198" t="s">
        <v>39</v>
      </c>
    </row>
  </sheetData>
  <sheetProtection/>
  <hyperlinks>
    <hyperlink ref="D1" location="目次!A1" display="目次へ戻る"/>
  </hyperlinks>
  <printOptions/>
  <pageMargins left="0.8661417322834646" right="0.8661417322834646" top="0.984251968503937" bottom="0.98425196850393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21"/>
  <sheetViews>
    <sheetView zoomScalePageLayoutView="0" workbookViewId="0" topLeftCell="A1">
      <selection activeCell="G1" sqref="G1"/>
    </sheetView>
  </sheetViews>
  <sheetFormatPr defaultColWidth="9.140625" defaultRowHeight="15"/>
  <cols>
    <col min="1" max="1" width="13.140625" style="6" customWidth="1"/>
    <col min="2" max="3" width="9.00390625" style="6" customWidth="1"/>
    <col min="4" max="4" width="20.421875" style="6" customWidth="1"/>
    <col min="5" max="5" width="13.28125" style="6" customWidth="1"/>
    <col min="6" max="6" width="12.7109375" style="6" customWidth="1"/>
    <col min="7" max="10" width="9.140625" style="6" customWidth="1"/>
    <col min="11" max="16384" width="9.00390625" style="6" customWidth="1"/>
  </cols>
  <sheetData>
    <row r="1" spans="1:7" ht="15.75" customHeight="1" thickBot="1">
      <c r="A1" s="5" t="s">
        <v>179</v>
      </c>
      <c r="F1" s="50" t="s">
        <v>75</v>
      </c>
      <c r="G1" s="268" t="s">
        <v>274</v>
      </c>
    </row>
    <row r="2" spans="1:6" s="139" customFormat="1" ht="25.5">
      <c r="A2" s="95" t="s">
        <v>180</v>
      </c>
      <c r="B2" s="127" t="s">
        <v>115</v>
      </c>
      <c r="C2" s="96" t="s">
        <v>181</v>
      </c>
      <c r="D2" s="128" t="s">
        <v>182</v>
      </c>
      <c r="E2" s="127" t="s">
        <v>183</v>
      </c>
      <c r="F2" s="127" t="s">
        <v>184</v>
      </c>
    </row>
    <row r="3" spans="1:6" ht="15.75" customHeight="1">
      <c r="A3" s="216" t="s">
        <v>185</v>
      </c>
      <c r="B3" s="217">
        <v>540</v>
      </c>
      <c r="C3" s="218">
        <v>116</v>
      </c>
      <c r="D3" s="219" t="s">
        <v>186</v>
      </c>
      <c r="E3" s="220" t="s">
        <v>187</v>
      </c>
      <c r="F3" s="221" t="s">
        <v>188</v>
      </c>
    </row>
    <row r="4" spans="1:6" ht="27">
      <c r="A4" s="216"/>
      <c r="B4" s="217"/>
      <c r="C4" s="218"/>
      <c r="D4" s="222" t="s">
        <v>189</v>
      </c>
      <c r="E4" s="220"/>
      <c r="F4" s="221"/>
    </row>
    <row r="5" spans="1:6" ht="15.75" customHeight="1">
      <c r="A5" s="216" t="s">
        <v>190</v>
      </c>
      <c r="B5" s="217">
        <v>1490</v>
      </c>
      <c r="C5" s="218">
        <v>260</v>
      </c>
      <c r="D5" s="219" t="s">
        <v>191</v>
      </c>
      <c r="E5" s="220" t="s">
        <v>192</v>
      </c>
      <c r="F5" s="221" t="s">
        <v>193</v>
      </c>
    </row>
    <row r="6" spans="1:6" ht="40.5">
      <c r="A6" s="216"/>
      <c r="B6" s="217"/>
      <c r="C6" s="218"/>
      <c r="D6" s="223" t="s">
        <v>194</v>
      </c>
      <c r="E6" s="220"/>
      <c r="F6" s="221"/>
    </row>
    <row r="7" spans="1:6" ht="15.75" customHeight="1">
      <c r="A7" s="216" t="s">
        <v>195</v>
      </c>
      <c r="B7" s="217">
        <v>330</v>
      </c>
      <c r="C7" s="218">
        <v>73</v>
      </c>
      <c r="D7" s="219" t="s">
        <v>186</v>
      </c>
      <c r="E7" s="220" t="s">
        <v>196</v>
      </c>
      <c r="F7" s="221" t="s">
        <v>197</v>
      </c>
    </row>
    <row r="8" spans="1:8" ht="27">
      <c r="A8" s="224"/>
      <c r="B8" s="217"/>
      <c r="C8" s="225"/>
      <c r="D8" s="226" t="s">
        <v>198</v>
      </c>
      <c r="E8" s="175"/>
      <c r="F8" s="227"/>
      <c r="H8" s="228"/>
    </row>
    <row r="9" spans="1:8" ht="15.75" customHeight="1">
      <c r="A9" s="216" t="s">
        <v>199</v>
      </c>
      <c r="B9" s="217">
        <v>1730</v>
      </c>
      <c r="C9" s="218">
        <v>355</v>
      </c>
      <c r="D9" s="219" t="s">
        <v>191</v>
      </c>
      <c r="E9" s="220" t="s">
        <v>200</v>
      </c>
      <c r="F9" s="221" t="s">
        <v>201</v>
      </c>
      <c r="H9" s="228"/>
    </row>
    <row r="10" spans="1:6" ht="30.75" customHeight="1">
      <c r="A10" s="216"/>
      <c r="B10" s="217"/>
      <c r="C10" s="218"/>
      <c r="D10" s="229" t="s">
        <v>194</v>
      </c>
      <c r="E10" s="220"/>
      <c r="F10" s="221"/>
    </row>
    <row r="11" spans="1:6" ht="15.75" customHeight="1">
      <c r="A11" s="230" t="s">
        <v>202</v>
      </c>
      <c r="B11" s="231">
        <v>1420</v>
      </c>
      <c r="C11" s="232">
        <v>320</v>
      </c>
      <c r="D11" s="219" t="s">
        <v>191</v>
      </c>
      <c r="E11" s="233" t="s">
        <v>203</v>
      </c>
      <c r="F11" s="233" t="s">
        <v>204</v>
      </c>
    </row>
    <row r="12" spans="1:6" ht="40.5">
      <c r="A12" s="230"/>
      <c r="B12" s="234"/>
      <c r="C12" s="234"/>
      <c r="D12" s="229" t="s">
        <v>194</v>
      </c>
      <c r="E12" s="192"/>
      <c r="F12" s="118"/>
    </row>
    <row r="13" spans="1:6" ht="15.75" customHeight="1">
      <c r="A13" s="235" t="s">
        <v>205</v>
      </c>
      <c r="B13" s="217">
        <v>1760</v>
      </c>
      <c r="C13" s="225">
        <v>357</v>
      </c>
      <c r="D13" s="187" t="s">
        <v>191</v>
      </c>
      <c r="E13" s="175" t="s">
        <v>206</v>
      </c>
      <c r="F13" s="227" t="s">
        <v>207</v>
      </c>
    </row>
    <row r="14" spans="1:6" ht="30.75" customHeight="1">
      <c r="A14" s="235"/>
      <c r="B14" s="217"/>
      <c r="C14" s="225"/>
      <c r="D14" s="229" t="s">
        <v>194</v>
      </c>
      <c r="E14" s="175"/>
      <c r="F14" s="227"/>
    </row>
    <row r="15" spans="1:6" ht="15.75" customHeight="1">
      <c r="A15" s="236" t="s">
        <v>208</v>
      </c>
      <c r="B15" s="225">
        <v>1200</v>
      </c>
      <c r="C15" s="225">
        <v>298</v>
      </c>
      <c r="D15" s="187" t="s">
        <v>191</v>
      </c>
      <c r="E15" s="175" t="s">
        <v>209</v>
      </c>
      <c r="F15" s="227" t="s">
        <v>210</v>
      </c>
    </row>
    <row r="16" spans="1:6" ht="30.75" customHeight="1">
      <c r="A16" s="237" t="s">
        <v>211</v>
      </c>
      <c r="B16" s="217"/>
      <c r="C16" s="225"/>
      <c r="D16" s="229" t="s">
        <v>194</v>
      </c>
      <c r="E16" s="175"/>
      <c r="F16" s="227"/>
    </row>
    <row r="17" spans="1:6" ht="15.75" customHeight="1">
      <c r="A17" s="236" t="s">
        <v>212</v>
      </c>
      <c r="B17" s="225">
        <v>2710</v>
      </c>
      <c r="C17" s="225">
        <v>462</v>
      </c>
      <c r="D17" s="187" t="s">
        <v>213</v>
      </c>
      <c r="E17" s="238" t="s">
        <v>214</v>
      </c>
      <c r="F17" s="227" t="s">
        <v>215</v>
      </c>
    </row>
    <row r="18" spans="1:6" ht="30.75" customHeight="1">
      <c r="A18" s="239" t="s">
        <v>211</v>
      </c>
      <c r="B18" s="225"/>
      <c r="C18" s="225"/>
      <c r="D18" s="229" t="s">
        <v>216</v>
      </c>
      <c r="E18" s="240"/>
      <c r="F18" s="227"/>
    </row>
    <row r="19" spans="1:6" ht="15.75" customHeight="1">
      <c r="A19" s="236" t="s">
        <v>217</v>
      </c>
      <c r="B19" s="225">
        <v>980</v>
      </c>
      <c r="C19" s="225">
        <v>206</v>
      </c>
      <c r="D19" s="187" t="s">
        <v>213</v>
      </c>
      <c r="E19" s="238" t="s">
        <v>218</v>
      </c>
      <c r="F19" s="227" t="s">
        <v>219</v>
      </c>
    </row>
    <row r="20" spans="1:6" ht="30.75" customHeight="1" thickBot="1">
      <c r="A20" s="241" t="s">
        <v>211</v>
      </c>
      <c r="B20" s="242"/>
      <c r="C20" s="242"/>
      <c r="D20" s="243" t="s">
        <v>216</v>
      </c>
      <c r="E20" s="244"/>
      <c r="F20" s="135"/>
    </row>
    <row r="21" ht="15.75" customHeight="1">
      <c r="F21" s="50" t="s">
        <v>220</v>
      </c>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sheetData>
  <sheetProtection/>
  <hyperlinks>
    <hyperlink ref="G1" location="目次!A1" display="目次へ戻る"/>
  </hyperlinks>
  <printOptions/>
  <pageMargins left="0.8661417322834646" right="0.8661417322834646" top="0.984251968503937"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J22"/>
  <sheetViews>
    <sheetView zoomScalePageLayoutView="0" workbookViewId="0" topLeftCell="A1">
      <selection activeCell="J1" sqref="J1"/>
    </sheetView>
  </sheetViews>
  <sheetFormatPr defaultColWidth="9.140625" defaultRowHeight="15"/>
  <cols>
    <col min="1" max="1" width="6.28125" style="6" customWidth="1"/>
    <col min="2" max="2" width="6.421875" style="6" customWidth="1"/>
    <col min="3" max="9" width="9.28125" style="6" customWidth="1"/>
    <col min="10" max="11" width="9.140625" style="6" customWidth="1"/>
    <col min="12" max="16384" width="9.00390625" style="6" customWidth="1"/>
  </cols>
  <sheetData>
    <row r="1" spans="1:10" ht="15" customHeight="1" thickBot="1">
      <c r="A1" s="5" t="s">
        <v>221</v>
      </c>
      <c r="G1" s="50"/>
      <c r="H1" s="50"/>
      <c r="I1" s="50" t="s">
        <v>222</v>
      </c>
      <c r="J1" s="268" t="s">
        <v>274</v>
      </c>
    </row>
    <row r="2" spans="1:9" s="98" customFormat="1" ht="15" customHeight="1">
      <c r="A2" s="245"/>
      <c r="B2" s="246" t="s">
        <v>76</v>
      </c>
      <c r="C2" s="304" t="s">
        <v>223</v>
      </c>
      <c r="D2" s="305"/>
      <c r="E2" s="315" t="s">
        <v>128</v>
      </c>
      <c r="F2" s="316"/>
      <c r="G2" s="304" t="s">
        <v>224</v>
      </c>
      <c r="H2" s="317"/>
      <c r="I2" s="277" t="s">
        <v>225</v>
      </c>
    </row>
    <row r="3" spans="1:9" s="98" customFormat="1" ht="15" customHeight="1">
      <c r="A3" s="247" t="s">
        <v>226</v>
      </c>
      <c r="B3" s="248"/>
      <c r="C3" s="152" t="s">
        <v>227</v>
      </c>
      <c r="D3" s="152" t="s">
        <v>228</v>
      </c>
      <c r="E3" s="152" t="s">
        <v>227</v>
      </c>
      <c r="F3" s="152" t="s">
        <v>228</v>
      </c>
      <c r="G3" s="152" t="s">
        <v>227</v>
      </c>
      <c r="H3" s="152" t="s">
        <v>228</v>
      </c>
      <c r="I3" s="306"/>
    </row>
    <row r="4" spans="1:10" s="136" customFormat="1" ht="15" customHeight="1">
      <c r="A4" s="318" t="s">
        <v>229</v>
      </c>
      <c r="B4" s="319"/>
      <c r="C4" s="249">
        <f aca="true" t="shared" si="0" ref="C4:H4">SUM(C5:C20)</f>
        <v>37</v>
      </c>
      <c r="D4" s="249">
        <f t="shared" si="0"/>
        <v>52</v>
      </c>
      <c r="E4" s="249">
        <f t="shared" si="0"/>
        <v>3750</v>
      </c>
      <c r="F4" s="249">
        <f t="shared" si="0"/>
        <v>382</v>
      </c>
      <c r="G4" s="249">
        <f t="shared" si="0"/>
        <v>3787</v>
      </c>
      <c r="H4" s="249">
        <f t="shared" si="0"/>
        <v>434</v>
      </c>
      <c r="I4" s="249">
        <f aca="true" t="shared" si="1" ref="I4:I20">SUM(G4:H4)</f>
        <v>4221</v>
      </c>
      <c r="J4" s="6"/>
    </row>
    <row r="5" spans="1:9" ht="15" customHeight="1">
      <c r="A5" s="320" t="s">
        <v>230</v>
      </c>
      <c r="B5" s="321"/>
      <c r="C5" s="249">
        <v>2</v>
      </c>
      <c r="D5" s="249">
        <v>4</v>
      </c>
      <c r="E5" s="249">
        <v>46</v>
      </c>
      <c r="F5" s="249">
        <v>9</v>
      </c>
      <c r="G5" s="249">
        <f>SUM(C5,E5)</f>
        <v>48</v>
      </c>
      <c r="H5" s="249">
        <f>SUM(D5,F5)</f>
        <v>13</v>
      </c>
      <c r="I5" s="249">
        <f t="shared" si="1"/>
        <v>61</v>
      </c>
    </row>
    <row r="6" spans="1:9" ht="15" customHeight="1">
      <c r="A6" s="320" t="s">
        <v>231</v>
      </c>
      <c r="B6" s="321"/>
      <c r="C6" s="249">
        <v>1</v>
      </c>
      <c r="D6" s="249">
        <v>5</v>
      </c>
      <c r="E6" s="249">
        <v>317</v>
      </c>
      <c r="F6" s="249">
        <v>42</v>
      </c>
      <c r="G6" s="249">
        <f aca="true" t="shared" si="2" ref="G6:H20">SUM(C6,E6)</f>
        <v>318</v>
      </c>
      <c r="H6" s="249">
        <f t="shared" si="2"/>
        <v>47</v>
      </c>
      <c r="I6" s="249">
        <f t="shared" si="1"/>
        <v>365</v>
      </c>
    </row>
    <row r="7" spans="1:9" ht="15" customHeight="1">
      <c r="A7" s="320" t="s">
        <v>232</v>
      </c>
      <c r="B7" s="321"/>
      <c r="C7" s="249">
        <v>3</v>
      </c>
      <c r="D7" s="250">
        <v>1</v>
      </c>
      <c r="E7" s="249">
        <v>40</v>
      </c>
      <c r="F7" s="249">
        <v>10</v>
      </c>
      <c r="G7" s="249">
        <f t="shared" si="2"/>
        <v>43</v>
      </c>
      <c r="H7" s="249">
        <f t="shared" si="2"/>
        <v>11</v>
      </c>
      <c r="I7" s="249">
        <f t="shared" si="1"/>
        <v>54</v>
      </c>
    </row>
    <row r="8" spans="1:9" ht="15" customHeight="1">
      <c r="A8" s="320" t="s">
        <v>233</v>
      </c>
      <c r="B8" s="321"/>
      <c r="C8" s="249">
        <v>3</v>
      </c>
      <c r="D8" s="249">
        <v>3</v>
      </c>
      <c r="E8" s="249">
        <v>302</v>
      </c>
      <c r="F8" s="249">
        <v>22</v>
      </c>
      <c r="G8" s="249">
        <f t="shared" si="2"/>
        <v>305</v>
      </c>
      <c r="H8" s="249">
        <f t="shared" si="2"/>
        <v>25</v>
      </c>
      <c r="I8" s="249">
        <f t="shared" si="1"/>
        <v>330</v>
      </c>
    </row>
    <row r="9" spans="1:9" ht="15" customHeight="1">
      <c r="A9" s="320" t="s">
        <v>234</v>
      </c>
      <c r="B9" s="321"/>
      <c r="C9" s="249">
        <v>1</v>
      </c>
      <c r="D9" s="250">
        <v>0</v>
      </c>
      <c r="E9" s="249">
        <v>160</v>
      </c>
      <c r="F9" s="249">
        <v>7</v>
      </c>
      <c r="G9" s="249">
        <f t="shared" si="2"/>
        <v>161</v>
      </c>
      <c r="H9" s="249">
        <f t="shared" si="2"/>
        <v>7</v>
      </c>
      <c r="I9" s="249">
        <f t="shared" si="1"/>
        <v>168</v>
      </c>
    </row>
    <row r="10" spans="1:9" ht="15" customHeight="1">
      <c r="A10" s="320" t="s">
        <v>235</v>
      </c>
      <c r="B10" s="321"/>
      <c r="C10" s="250">
        <v>1</v>
      </c>
      <c r="D10" s="249">
        <v>2</v>
      </c>
      <c r="E10" s="249">
        <v>276</v>
      </c>
      <c r="F10" s="249">
        <v>21</v>
      </c>
      <c r="G10" s="249">
        <f t="shared" si="2"/>
        <v>277</v>
      </c>
      <c r="H10" s="249">
        <f t="shared" si="2"/>
        <v>23</v>
      </c>
      <c r="I10" s="249">
        <f t="shared" si="1"/>
        <v>300</v>
      </c>
    </row>
    <row r="11" spans="1:9" ht="15" customHeight="1">
      <c r="A11" s="320" t="s">
        <v>236</v>
      </c>
      <c r="B11" s="321"/>
      <c r="C11" s="249">
        <v>2</v>
      </c>
      <c r="D11" s="250">
        <v>6</v>
      </c>
      <c r="E11" s="249">
        <v>212</v>
      </c>
      <c r="F11" s="249">
        <v>24</v>
      </c>
      <c r="G11" s="249">
        <f t="shared" si="2"/>
        <v>214</v>
      </c>
      <c r="H11" s="249">
        <f t="shared" si="2"/>
        <v>30</v>
      </c>
      <c r="I11" s="249">
        <f t="shared" si="1"/>
        <v>244</v>
      </c>
    </row>
    <row r="12" spans="1:9" ht="15" customHeight="1">
      <c r="A12" s="320" t="s">
        <v>237</v>
      </c>
      <c r="B12" s="321"/>
      <c r="C12" s="249">
        <v>11</v>
      </c>
      <c r="D12" s="249">
        <v>8</v>
      </c>
      <c r="E12" s="249">
        <v>264</v>
      </c>
      <c r="F12" s="249">
        <v>34</v>
      </c>
      <c r="G12" s="249">
        <f t="shared" si="2"/>
        <v>275</v>
      </c>
      <c r="H12" s="249">
        <f t="shared" si="2"/>
        <v>42</v>
      </c>
      <c r="I12" s="249">
        <f t="shared" si="1"/>
        <v>317</v>
      </c>
    </row>
    <row r="13" spans="1:9" ht="15" customHeight="1">
      <c r="A13" s="320" t="s">
        <v>238</v>
      </c>
      <c r="B13" s="321"/>
      <c r="C13" s="249">
        <v>2</v>
      </c>
      <c r="D13" s="249">
        <v>3</v>
      </c>
      <c r="E13" s="249">
        <v>96</v>
      </c>
      <c r="F13" s="249">
        <v>11</v>
      </c>
      <c r="G13" s="249">
        <f t="shared" si="2"/>
        <v>98</v>
      </c>
      <c r="H13" s="249">
        <f t="shared" si="2"/>
        <v>14</v>
      </c>
      <c r="I13" s="249">
        <f t="shared" si="1"/>
        <v>112</v>
      </c>
    </row>
    <row r="14" spans="1:9" ht="15" customHeight="1">
      <c r="A14" s="320" t="s">
        <v>239</v>
      </c>
      <c r="B14" s="321"/>
      <c r="C14" s="250">
        <v>1</v>
      </c>
      <c r="D14" s="249">
        <v>3</v>
      </c>
      <c r="E14" s="249">
        <v>253</v>
      </c>
      <c r="F14" s="249">
        <v>21</v>
      </c>
      <c r="G14" s="249">
        <f t="shared" si="2"/>
        <v>254</v>
      </c>
      <c r="H14" s="249">
        <f t="shared" si="2"/>
        <v>24</v>
      </c>
      <c r="I14" s="249">
        <f t="shared" si="1"/>
        <v>278</v>
      </c>
    </row>
    <row r="15" spans="1:9" ht="15" customHeight="1">
      <c r="A15" s="320" t="s">
        <v>240</v>
      </c>
      <c r="B15" s="321"/>
      <c r="C15" s="249">
        <v>2</v>
      </c>
      <c r="D15" s="249">
        <v>2</v>
      </c>
      <c r="E15" s="249">
        <v>576</v>
      </c>
      <c r="F15" s="249">
        <v>61</v>
      </c>
      <c r="G15" s="249">
        <f t="shared" si="2"/>
        <v>578</v>
      </c>
      <c r="H15" s="249">
        <f t="shared" si="2"/>
        <v>63</v>
      </c>
      <c r="I15" s="249">
        <f t="shared" si="1"/>
        <v>641</v>
      </c>
    </row>
    <row r="16" spans="1:9" ht="15" customHeight="1">
      <c r="A16" s="320" t="s">
        <v>241</v>
      </c>
      <c r="B16" s="321"/>
      <c r="C16" s="249">
        <v>2</v>
      </c>
      <c r="D16" s="249">
        <v>11</v>
      </c>
      <c r="E16" s="249">
        <v>630</v>
      </c>
      <c r="F16" s="249">
        <v>51</v>
      </c>
      <c r="G16" s="249">
        <f t="shared" si="2"/>
        <v>632</v>
      </c>
      <c r="H16" s="249">
        <f t="shared" si="2"/>
        <v>62</v>
      </c>
      <c r="I16" s="249">
        <f t="shared" si="1"/>
        <v>694</v>
      </c>
    </row>
    <row r="17" spans="1:9" ht="15" customHeight="1">
      <c r="A17" s="320" t="s">
        <v>242</v>
      </c>
      <c r="B17" s="321"/>
      <c r="C17" s="249">
        <v>5</v>
      </c>
      <c r="D17" s="249">
        <v>2</v>
      </c>
      <c r="E17" s="249">
        <v>55</v>
      </c>
      <c r="F17" s="249">
        <v>14</v>
      </c>
      <c r="G17" s="249">
        <f t="shared" si="2"/>
        <v>60</v>
      </c>
      <c r="H17" s="249">
        <f t="shared" si="2"/>
        <v>16</v>
      </c>
      <c r="I17" s="249">
        <f t="shared" si="1"/>
        <v>76</v>
      </c>
    </row>
    <row r="18" spans="1:9" ht="15" customHeight="1">
      <c r="A18" s="322" t="s">
        <v>243</v>
      </c>
      <c r="B18" s="321"/>
      <c r="C18" s="249">
        <v>0</v>
      </c>
      <c r="D18" s="250">
        <v>0</v>
      </c>
      <c r="E18" s="249">
        <v>253</v>
      </c>
      <c r="F18" s="249">
        <v>18</v>
      </c>
      <c r="G18" s="249">
        <f t="shared" si="2"/>
        <v>253</v>
      </c>
      <c r="H18" s="249">
        <f t="shared" si="2"/>
        <v>18</v>
      </c>
      <c r="I18" s="249">
        <f t="shared" si="1"/>
        <v>271</v>
      </c>
    </row>
    <row r="19" spans="1:9" ht="15" customHeight="1">
      <c r="A19" s="323" t="s">
        <v>244</v>
      </c>
      <c r="B19" s="324"/>
      <c r="C19" s="249">
        <v>1</v>
      </c>
      <c r="D19" s="249">
        <v>0</v>
      </c>
      <c r="E19" s="249">
        <v>143</v>
      </c>
      <c r="F19" s="249">
        <v>23</v>
      </c>
      <c r="G19" s="249">
        <f t="shared" si="2"/>
        <v>144</v>
      </c>
      <c r="H19" s="249">
        <f t="shared" si="2"/>
        <v>23</v>
      </c>
      <c r="I19" s="249">
        <f t="shared" si="1"/>
        <v>167</v>
      </c>
    </row>
    <row r="20" spans="1:9" ht="15" customHeight="1" thickBot="1">
      <c r="A20" s="325" t="s">
        <v>245</v>
      </c>
      <c r="B20" s="326"/>
      <c r="C20" s="251">
        <v>0</v>
      </c>
      <c r="D20" s="252">
        <v>2</v>
      </c>
      <c r="E20" s="249">
        <v>127</v>
      </c>
      <c r="F20" s="249">
        <v>14</v>
      </c>
      <c r="G20" s="249">
        <f t="shared" si="2"/>
        <v>127</v>
      </c>
      <c r="H20" s="249">
        <f t="shared" si="2"/>
        <v>16</v>
      </c>
      <c r="I20" s="249">
        <f t="shared" si="1"/>
        <v>143</v>
      </c>
    </row>
    <row r="21" spans="5:9" ht="15.75" customHeight="1">
      <c r="E21" s="137"/>
      <c r="F21" s="137"/>
      <c r="G21" s="137"/>
      <c r="H21" s="137"/>
      <c r="I21" s="137" t="s">
        <v>131</v>
      </c>
    </row>
    <row r="22" spans="1:7" ht="12.75">
      <c r="A22" s="253"/>
      <c r="B22" s="253"/>
      <c r="C22" s="253"/>
      <c r="D22" s="253"/>
      <c r="E22" s="253"/>
      <c r="F22" s="253"/>
      <c r="G22" s="253"/>
    </row>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sheetData>
  <sheetProtection/>
  <mergeCells count="21">
    <mergeCell ref="A18:B18"/>
    <mergeCell ref="A19:B19"/>
    <mergeCell ref="A20:B20"/>
    <mergeCell ref="A12:B12"/>
    <mergeCell ref="A13:B13"/>
    <mergeCell ref="A14:B14"/>
    <mergeCell ref="A15:B15"/>
    <mergeCell ref="A16:B16"/>
    <mergeCell ref="A17:B17"/>
    <mergeCell ref="A6:B6"/>
    <mergeCell ref="A7:B7"/>
    <mergeCell ref="A8:B8"/>
    <mergeCell ref="A9:B9"/>
    <mergeCell ref="A10:B10"/>
    <mergeCell ref="A11:B11"/>
    <mergeCell ref="C2:D2"/>
    <mergeCell ref="E2:F2"/>
    <mergeCell ref="G2:H2"/>
    <mergeCell ref="I2:I3"/>
    <mergeCell ref="A4:B4"/>
    <mergeCell ref="A5:B5"/>
  </mergeCells>
  <hyperlinks>
    <hyperlink ref="J1" location="目次!A1" display="目次へ戻る"/>
  </hyperlinks>
  <printOptions/>
  <pageMargins left="0.95" right="0.7874015748031497" top="0.98425196850393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K11"/>
  <sheetViews>
    <sheetView zoomScalePageLayoutView="0" workbookViewId="0" topLeftCell="A1">
      <selection activeCell="K1" sqref="K1"/>
    </sheetView>
  </sheetViews>
  <sheetFormatPr defaultColWidth="9.140625" defaultRowHeight="15"/>
  <cols>
    <col min="1" max="1" width="8.421875" style="6" customWidth="1"/>
    <col min="2" max="2" width="10.7109375" style="6" customWidth="1"/>
    <col min="3" max="9" width="7.140625" style="6" customWidth="1"/>
    <col min="10" max="10" width="8.28125" style="6" customWidth="1"/>
    <col min="11" max="16384" width="9.00390625" style="6" customWidth="1"/>
  </cols>
  <sheetData>
    <row r="1" spans="1:11" ht="15.75" customHeight="1" thickBot="1">
      <c r="A1" s="5" t="s">
        <v>246</v>
      </c>
      <c r="G1" s="50"/>
      <c r="H1" s="50"/>
      <c r="I1" s="50"/>
      <c r="J1" s="50" t="s">
        <v>222</v>
      </c>
      <c r="K1" s="268" t="s">
        <v>274</v>
      </c>
    </row>
    <row r="2" spans="1:10" s="98" customFormat="1" ht="12.75">
      <c r="A2" s="245"/>
      <c r="B2" s="246" t="s">
        <v>247</v>
      </c>
      <c r="C2" s="81">
        <v>20</v>
      </c>
      <c r="D2" s="81" t="s">
        <v>248</v>
      </c>
      <c r="E2" s="33" t="s">
        <v>249</v>
      </c>
      <c r="F2" s="33" t="s">
        <v>250</v>
      </c>
      <c r="G2" s="33" t="s">
        <v>251</v>
      </c>
      <c r="H2" s="33" t="s">
        <v>252</v>
      </c>
      <c r="I2" s="33">
        <v>501</v>
      </c>
      <c r="J2" s="327" t="s">
        <v>55</v>
      </c>
    </row>
    <row r="3" spans="1:10" s="98" customFormat="1" ht="12.75">
      <c r="A3" s="247" t="s">
        <v>76</v>
      </c>
      <c r="B3" s="248"/>
      <c r="C3" s="140" t="s">
        <v>253</v>
      </c>
      <c r="D3" s="140">
        <v>50</v>
      </c>
      <c r="E3" s="140">
        <v>100</v>
      </c>
      <c r="F3" s="140">
        <v>200</v>
      </c>
      <c r="G3" s="140">
        <v>300</v>
      </c>
      <c r="H3" s="140">
        <v>500</v>
      </c>
      <c r="I3" s="254" t="s">
        <v>254</v>
      </c>
      <c r="J3" s="278"/>
    </row>
    <row r="4" spans="1:11" s="136" customFormat="1" ht="12.75" customHeight="1">
      <c r="A4" s="328" t="s">
        <v>255</v>
      </c>
      <c r="B4" s="329"/>
      <c r="C4" s="255">
        <f aca="true" t="shared" si="0" ref="C4:I4">SUM(C5:C8)</f>
        <v>3979</v>
      </c>
      <c r="D4" s="256">
        <f t="shared" si="0"/>
        <v>139</v>
      </c>
      <c r="E4" s="256">
        <f t="shared" si="0"/>
        <v>53</v>
      </c>
      <c r="F4" s="256">
        <f t="shared" si="0"/>
        <v>22</v>
      </c>
      <c r="G4" s="256">
        <f t="shared" si="0"/>
        <v>9</v>
      </c>
      <c r="H4" s="256">
        <f t="shared" si="0"/>
        <v>8</v>
      </c>
      <c r="I4" s="256">
        <f t="shared" si="0"/>
        <v>11</v>
      </c>
      <c r="J4" s="256">
        <f>SUM(C4:I4)</f>
        <v>4221</v>
      </c>
      <c r="K4" s="6"/>
    </row>
    <row r="5" spans="1:10" ht="12.75" customHeight="1">
      <c r="A5" s="330" t="s">
        <v>256</v>
      </c>
      <c r="B5" s="257" t="s">
        <v>227</v>
      </c>
      <c r="C5" s="258">
        <v>34</v>
      </c>
      <c r="D5" s="259">
        <v>3</v>
      </c>
      <c r="E5" s="260">
        <v>0</v>
      </c>
      <c r="F5" s="260">
        <v>0</v>
      </c>
      <c r="G5" s="260">
        <v>0</v>
      </c>
      <c r="H5" s="260">
        <v>0</v>
      </c>
      <c r="I5" s="260">
        <v>0</v>
      </c>
      <c r="J5" s="261">
        <f>SUM(C5:I5)</f>
        <v>37</v>
      </c>
    </row>
    <row r="6" spans="1:10" ht="12.75" customHeight="1">
      <c r="A6" s="331"/>
      <c r="B6" s="262" t="s">
        <v>257</v>
      </c>
      <c r="C6" s="258">
        <v>13</v>
      </c>
      <c r="D6" s="259">
        <v>23</v>
      </c>
      <c r="E6" s="259">
        <v>13</v>
      </c>
      <c r="F6" s="259">
        <v>3</v>
      </c>
      <c r="G6" s="259">
        <v>0</v>
      </c>
      <c r="H6" s="260">
        <v>0</v>
      </c>
      <c r="I6" s="260">
        <v>0</v>
      </c>
      <c r="J6" s="261">
        <f>SUM(C6:I6)</f>
        <v>52</v>
      </c>
    </row>
    <row r="7" spans="1:10" ht="12.75" customHeight="1">
      <c r="A7" s="330" t="s">
        <v>258</v>
      </c>
      <c r="B7" s="172" t="s">
        <v>227</v>
      </c>
      <c r="C7" s="258">
        <v>3704</v>
      </c>
      <c r="D7" s="259">
        <v>37</v>
      </c>
      <c r="E7" s="259">
        <v>7</v>
      </c>
      <c r="F7" s="260">
        <v>2</v>
      </c>
      <c r="G7" s="260">
        <v>0</v>
      </c>
      <c r="H7" s="260">
        <v>0</v>
      </c>
      <c r="I7" s="260">
        <v>0</v>
      </c>
      <c r="J7" s="261">
        <f>SUM(C7:I7)</f>
        <v>3750</v>
      </c>
    </row>
    <row r="8" spans="1:10" ht="12.75" customHeight="1" thickBot="1">
      <c r="A8" s="332"/>
      <c r="B8" s="263" t="s">
        <v>257</v>
      </c>
      <c r="C8" s="264">
        <v>228</v>
      </c>
      <c r="D8" s="265">
        <v>76</v>
      </c>
      <c r="E8" s="265">
        <v>33</v>
      </c>
      <c r="F8" s="265">
        <v>17</v>
      </c>
      <c r="G8" s="265">
        <v>9</v>
      </c>
      <c r="H8" s="265">
        <v>8</v>
      </c>
      <c r="I8" s="265">
        <v>11</v>
      </c>
      <c r="J8" s="266">
        <f>SUM(C8:I8)</f>
        <v>382</v>
      </c>
    </row>
    <row r="9" spans="5:10" ht="15.75" customHeight="1">
      <c r="E9" s="47"/>
      <c r="F9" s="47"/>
      <c r="G9" s="47"/>
      <c r="H9" s="47"/>
      <c r="I9" s="47"/>
      <c r="J9" s="47" t="s">
        <v>131</v>
      </c>
    </row>
    <row r="10" spans="1:7" ht="12.75">
      <c r="A10" s="253"/>
      <c r="B10" s="253"/>
      <c r="C10" s="253"/>
      <c r="D10" s="253"/>
      <c r="E10" s="253"/>
      <c r="F10" s="253"/>
      <c r="G10" s="253"/>
    </row>
    <row r="11" ht="15.75" customHeight="1">
      <c r="C11" s="267"/>
    </row>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sheetData>
  <sheetProtection/>
  <mergeCells count="4">
    <mergeCell ref="J2:J3"/>
    <mergeCell ref="A4:B4"/>
    <mergeCell ref="A5:A6"/>
    <mergeCell ref="A7:A8"/>
  </mergeCells>
  <hyperlinks>
    <hyperlink ref="K1" location="目次!A1" display="目次へ戻る"/>
  </hyperlinks>
  <printOptions/>
  <pageMargins left="0.94"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37"/>
  <sheetViews>
    <sheetView zoomScalePageLayoutView="0" workbookViewId="0" topLeftCell="A1">
      <selection activeCell="B1" sqref="B1"/>
    </sheetView>
  </sheetViews>
  <sheetFormatPr defaultColWidth="9.140625" defaultRowHeight="15"/>
  <cols>
    <col min="1" max="1" width="84.140625" style="0" customWidth="1"/>
  </cols>
  <sheetData>
    <row r="1" spans="1:3" ht="13.5">
      <c r="A1" s="1" t="s">
        <v>0</v>
      </c>
      <c r="B1" s="268" t="s">
        <v>274</v>
      </c>
      <c r="C1" s="2"/>
    </row>
    <row r="2" spans="1:3" ht="13.5">
      <c r="A2" s="1"/>
      <c r="B2" s="2"/>
      <c r="C2" s="2"/>
    </row>
    <row r="3" spans="1:3" ht="13.5">
      <c r="A3" s="1" t="s">
        <v>1</v>
      </c>
      <c r="B3" s="2"/>
      <c r="C3" s="2"/>
    </row>
    <row r="4" spans="1:3" ht="40.5">
      <c r="A4" s="1" t="s">
        <v>2</v>
      </c>
      <c r="B4" s="2"/>
      <c r="C4" s="2"/>
    </row>
    <row r="5" spans="1:3" ht="108">
      <c r="A5" s="1" t="s">
        <v>3</v>
      </c>
      <c r="B5" s="2"/>
      <c r="C5" s="2"/>
    </row>
    <row r="6" spans="1:3" ht="108">
      <c r="A6" s="1" t="s">
        <v>4</v>
      </c>
      <c r="B6" s="2"/>
      <c r="C6" s="2"/>
    </row>
    <row r="7" spans="1:3" ht="27">
      <c r="A7" s="1" t="s">
        <v>5</v>
      </c>
      <c r="B7" s="2"/>
      <c r="C7" s="2"/>
    </row>
    <row r="8" spans="1:3" ht="13.5">
      <c r="A8" s="1"/>
      <c r="B8" s="2"/>
      <c r="C8" s="2"/>
    </row>
    <row r="9" spans="1:3" ht="13.5">
      <c r="A9" s="1" t="s">
        <v>6</v>
      </c>
      <c r="B9" s="2"/>
      <c r="C9" s="2"/>
    </row>
    <row r="10" spans="1:3" ht="40.5">
      <c r="A10" s="1" t="s">
        <v>7</v>
      </c>
      <c r="B10" s="2"/>
      <c r="C10" s="2"/>
    </row>
    <row r="11" spans="1:3" ht="54">
      <c r="A11" s="1" t="s">
        <v>8</v>
      </c>
      <c r="B11" s="2"/>
      <c r="C11" s="2"/>
    </row>
    <row r="12" spans="1:3" ht="81">
      <c r="A12" s="1" t="s">
        <v>9</v>
      </c>
      <c r="B12" s="2"/>
      <c r="C12" s="2"/>
    </row>
    <row r="13" spans="1:3" ht="99.75" customHeight="1">
      <c r="A13" s="1" t="s">
        <v>10</v>
      </c>
      <c r="B13" s="2"/>
      <c r="C13" s="2"/>
    </row>
    <row r="14" spans="1:3" ht="13.5">
      <c r="A14" s="3"/>
      <c r="B14" s="2"/>
      <c r="C14" s="2"/>
    </row>
    <row r="15" spans="1:3" ht="14.25">
      <c r="A15" s="4"/>
      <c r="B15" s="2"/>
      <c r="C15" s="2"/>
    </row>
    <row r="16" spans="1:3" ht="14.25">
      <c r="A16" s="4"/>
      <c r="B16" s="2"/>
      <c r="C16" s="2"/>
    </row>
    <row r="17" spans="1:3" ht="14.25">
      <c r="A17" s="4"/>
      <c r="B17" s="2"/>
      <c r="C17" s="2"/>
    </row>
    <row r="18" spans="1:3" ht="14.25">
      <c r="A18" s="4"/>
      <c r="B18" s="2"/>
      <c r="C18" s="2"/>
    </row>
    <row r="19" spans="1:3" ht="14.25">
      <c r="A19" s="4"/>
      <c r="B19" s="2"/>
      <c r="C19" s="2"/>
    </row>
    <row r="20" spans="1:3" ht="14.25">
      <c r="A20" s="4"/>
      <c r="B20" s="2"/>
      <c r="C20" s="2"/>
    </row>
    <row r="21" spans="1:3" ht="14.25">
      <c r="A21" s="4"/>
      <c r="B21" s="2"/>
      <c r="C21" s="2"/>
    </row>
    <row r="22" spans="1:3" ht="14.25">
      <c r="A22" s="4"/>
      <c r="B22" s="2"/>
      <c r="C22" s="2"/>
    </row>
    <row r="23" spans="1:3" ht="14.25">
      <c r="A23" s="4"/>
      <c r="B23" s="2"/>
      <c r="C23" s="2"/>
    </row>
    <row r="24" spans="1:3" ht="14.25">
      <c r="A24" s="4"/>
      <c r="B24" s="2"/>
      <c r="C24" s="2"/>
    </row>
    <row r="25" spans="1:3" ht="14.25">
      <c r="A25" s="4"/>
      <c r="B25" s="2"/>
      <c r="C25" s="2"/>
    </row>
    <row r="26" spans="1:3" ht="14.25">
      <c r="A26" s="4"/>
      <c r="B26" s="2"/>
      <c r="C26" s="2"/>
    </row>
    <row r="27" spans="1:3" ht="14.25">
      <c r="A27" s="4"/>
      <c r="B27" s="2"/>
      <c r="C27" s="2"/>
    </row>
    <row r="28" spans="1:3" ht="14.25">
      <c r="A28" s="4"/>
      <c r="B28" s="2"/>
      <c r="C28" s="2"/>
    </row>
    <row r="29" spans="1:3" ht="14.25">
      <c r="A29" s="4"/>
      <c r="B29" s="2"/>
      <c r="C29" s="2"/>
    </row>
    <row r="30" spans="1:3" ht="14.25">
      <c r="A30" s="4"/>
      <c r="B30" s="2"/>
      <c r="C30" s="2"/>
    </row>
    <row r="31" spans="1:3" ht="14.25">
      <c r="A31" s="4"/>
      <c r="B31" s="2"/>
      <c r="C31" s="2"/>
    </row>
    <row r="32" spans="1:3" ht="14.25">
      <c r="A32" s="4"/>
      <c r="B32" s="2"/>
      <c r="C32" s="2"/>
    </row>
    <row r="33" spans="1:3" ht="14.25">
      <c r="A33" s="4"/>
      <c r="B33" s="2"/>
      <c r="C33" s="2"/>
    </row>
    <row r="34" spans="1:3" ht="13.5">
      <c r="A34" s="2"/>
      <c r="B34" s="2"/>
      <c r="C34" s="2"/>
    </row>
    <row r="35" spans="1:3" ht="13.5">
      <c r="A35" s="2"/>
      <c r="B35" s="2"/>
      <c r="C35" s="2"/>
    </row>
    <row r="36" spans="1:3" ht="13.5">
      <c r="A36" s="2"/>
      <c r="B36" s="2"/>
      <c r="C36" s="2"/>
    </row>
    <row r="37" spans="1:3" ht="13.5">
      <c r="A37" s="2"/>
      <c r="B37" s="2"/>
      <c r="C37" s="2"/>
    </row>
  </sheetData>
  <sheetProtection/>
  <hyperlinks>
    <hyperlink ref="B1" location="目次!A1" display="目次へ戻る"/>
  </hyperlink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G23"/>
  <sheetViews>
    <sheetView zoomScalePageLayoutView="0" workbookViewId="0" topLeftCell="A1">
      <selection activeCell="G1" sqref="G1"/>
    </sheetView>
  </sheetViews>
  <sheetFormatPr defaultColWidth="9.140625" defaultRowHeight="15"/>
  <cols>
    <col min="1" max="1" width="25.8515625" style="6" customWidth="1"/>
    <col min="2" max="2" width="7.421875" style="6" customWidth="1"/>
    <col min="3" max="3" width="7.28125" style="6" customWidth="1"/>
    <col min="4" max="4" width="14.7109375" style="6" customWidth="1"/>
    <col min="5" max="5" width="10.28125" style="6" customWidth="1"/>
    <col min="6" max="6" width="12.140625" style="6" customWidth="1"/>
    <col min="7" max="16384" width="9.00390625" style="6" customWidth="1"/>
  </cols>
  <sheetData>
    <row r="1" spans="1:7" ht="15.75" customHeight="1" thickBot="1">
      <c r="A1" s="5" t="s">
        <v>11</v>
      </c>
      <c r="E1" s="272">
        <v>41729</v>
      </c>
      <c r="F1" s="272"/>
      <c r="G1" s="268" t="s">
        <v>274</v>
      </c>
    </row>
    <row r="2" spans="1:6" s="10" customFormat="1" ht="36">
      <c r="A2" s="7" t="s">
        <v>12</v>
      </c>
      <c r="B2" s="8" t="s">
        <v>13</v>
      </c>
      <c r="C2" s="8" t="s">
        <v>14</v>
      </c>
      <c r="D2" s="9" t="s">
        <v>15</v>
      </c>
      <c r="E2" s="9" t="s">
        <v>16</v>
      </c>
      <c r="F2" s="7" t="s">
        <v>17</v>
      </c>
    </row>
    <row r="3" spans="1:6" s="17" customFormat="1" ht="21" customHeight="1">
      <c r="A3" s="11" t="s">
        <v>18</v>
      </c>
      <c r="B3" s="12" t="s">
        <v>19</v>
      </c>
      <c r="C3" s="13" t="s">
        <v>20</v>
      </c>
      <c r="D3" s="14" t="s">
        <v>21</v>
      </c>
      <c r="E3" s="15" t="s">
        <v>22</v>
      </c>
      <c r="F3" s="16" t="s">
        <v>23</v>
      </c>
    </row>
    <row r="4" spans="1:6" s="17" customFormat="1" ht="21" customHeight="1">
      <c r="A4" s="11" t="s">
        <v>24</v>
      </c>
      <c r="B4" s="18"/>
      <c r="C4" s="18"/>
      <c r="D4" s="19" t="s">
        <v>25</v>
      </c>
      <c r="E4" s="18" t="s">
        <v>22</v>
      </c>
      <c r="F4" s="16"/>
    </row>
    <row r="5" spans="1:6" s="17" customFormat="1" ht="21" customHeight="1">
      <c r="A5" s="20" t="s">
        <v>26</v>
      </c>
      <c r="B5" s="18">
        <v>104400</v>
      </c>
      <c r="C5" s="18">
        <v>44400</v>
      </c>
      <c r="D5" s="19" t="s">
        <v>27</v>
      </c>
      <c r="E5" s="18" t="s">
        <v>28</v>
      </c>
      <c r="F5" s="16" t="s">
        <v>29</v>
      </c>
    </row>
    <row r="6" spans="1:6" s="17" customFormat="1" ht="21" customHeight="1">
      <c r="A6" s="11"/>
      <c r="B6" s="18"/>
      <c r="C6" s="18"/>
      <c r="D6" s="19" t="s">
        <v>30</v>
      </c>
      <c r="E6" s="18" t="s">
        <v>28</v>
      </c>
      <c r="F6" s="21" t="s">
        <v>31</v>
      </c>
    </row>
    <row r="7" spans="1:6" s="17" customFormat="1" ht="21" customHeight="1">
      <c r="A7" s="11"/>
      <c r="B7" s="18"/>
      <c r="C7" s="18"/>
      <c r="D7" s="19" t="s">
        <v>32</v>
      </c>
      <c r="E7" s="18" t="s">
        <v>22</v>
      </c>
      <c r="F7" s="16"/>
    </row>
    <row r="8" spans="1:6" s="17" customFormat="1" ht="21" customHeight="1">
      <c r="A8" s="11"/>
      <c r="B8" s="18"/>
      <c r="C8" s="18"/>
      <c r="D8" s="19" t="s">
        <v>33</v>
      </c>
      <c r="E8" s="18" t="s">
        <v>34</v>
      </c>
      <c r="F8" s="16"/>
    </row>
    <row r="9" spans="1:6" s="17" customFormat="1" ht="21" customHeight="1">
      <c r="A9" s="11"/>
      <c r="B9" s="18"/>
      <c r="C9" s="18"/>
      <c r="D9" s="19" t="s">
        <v>35</v>
      </c>
      <c r="E9" s="18" t="s">
        <v>22</v>
      </c>
      <c r="F9" s="16"/>
    </row>
    <row r="10" spans="1:6" s="17" customFormat="1" ht="21" customHeight="1" thickBot="1">
      <c r="A10" s="22"/>
      <c r="B10" s="23"/>
      <c r="C10" s="23"/>
      <c r="D10" s="24" t="s">
        <v>36</v>
      </c>
      <c r="E10" s="23"/>
      <c r="F10" s="25"/>
    </row>
    <row r="11" spans="1:6" s="17" customFormat="1" ht="21" customHeight="1">
      <c r="A11" s="17" t="s">
        <v>37</v>
      </c>
      <c r="B11" s="26"/>
      <c r="C11" s="26"/>
      <c r="D11" s="26"/>
      <c r="E11" s="26"/>
      <c r="F11" s="27" t="s">
        <v>38</v>
      </c>
    </row>
    <row r="12" ht="15.75" customHeight="1">
      <c r="A12" s="6" t="s">
        <v>39</v>
      </c>
    </row>
    <row r="13" ht="15.75" customHeight="1"/>
    <row r="14" ht="15.75" customHeight="1"/>
    <row r="15" ht="15.75" customHeight="1">
      <c r="A15" s="28"/>
    </row>
    <row r="16" ht="15.75" customHeight="1">
      <c r="D16" s="29"/>
    </row>
    <row r="17" ht="15.75" customHeight="1">
      <c r="D17" s="29"/>
    </row>
    <row r="18" ht="15.75" customHeight="1">
      <c r="D18" s="29"/>
    </row>
    <row r="19" ht="15.75" customHeight="1">
      <c r="D19" s="29"/>
    </row>
    <row r="20" ht="15.75" customHeight="1">
      <c r="D20" s="29"/>
    </row>
    <row r="21" ht="15.75" customHeight="1">
      <c r="D21" s="29"/>
    </row>
    <row r="22" ht="15.75" customHeight="1">
      <c r="D22" s="29"/>
    </row>
    <row r="23" ht="15.75" customHeight="1">
      <c r="D23" s="30"/>
    </row>
    <row r="24" ht="15.75" customHeight="1"/>
    <row r="25" ht="15.75" customHeight="1"/>
    <row r="26" ht="15.75" customHeight="1"/>
    <row r="27" ht="15.75" customHeight="1"/>
    <row r="28" ht="15.75" customHeight="1"/>
    <row r="29" ht="15.75" customHeight="1"/>
    <row r="30" ht="15.75" customHeight="1"/>
  </sheetData>
  <sheetProtection/>
  <mergeCells count="1">
    <mergeCell ref="E1:F1"/>
  </mergeCells>
  <hyperlinks>
    <hyperlink ref="G1" location="目次!A1" display="目次へ戻る"/>
  </hyperlinks>
  <printOptions/>
  <pageMargins left="0.8661417322834646" right="0.8661417322834646"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0"/>
  <sheetViews>
    <sheetView zoomScalePageLayoutView="0" workbookViewId="0" topLeftCell="A1">
      <selection activeCell="F1" sqref="F1"/>
    </sheetView>
  </sheetViews>
  <sheetFormatPr defaultColWidth="9.140625" defaultRowHeight="15"/>
  <cols>
    <col min="1" max="1" width="14.421875" style="6" customWidth="1"/>
    <col min="2" max="2" width="17.00390625" style="6" customWidth="1"/>
    <col min="3" max="4" width="15.7109375" style="6" customWidth="1"/>
    <col min="5" max="5" width="14.421875" style="6" customWidth="1"/>
    <col min="6" max="9" width="9.140625" style="6" customWidth="1"/>
    <col min="10" max="16384" width="9.00390625" style="6" customWidth="1"/>
  </cols>
  <sheetData>
    <row r="1" spans="1:6" ht="18.75" customHeight="1" thickBot="1">
      <c r="A1" s="5" t="s">
        <v>40</v>
      </c>
      <c r="E1" s="31" t="s">
        <v>41</v>
      </c>
      <c r="F1" s="268" t="s">
        <v>274</v>
      </c>
    </row>
    <row r="2" spans="1:5" s="10" customFormat="1" ht="12.75">
      <c r="A2" s="273" t="s">
        <v>42</v>
      </c>
      <c r="B2" s="32" t="s">
        <v>43</v>
      </c>
      <c r="C2" s="33" t="s">
        <v>44</v>
      </c>
      <c r="D2" s="273" t="s">
        <v>45</v>
      </c>
      <c r="E2" s="34" t="s">
        <v>46</v>
      </c>
    </row>
    <row r="3" spans="1:5" s="10" customFormat="1" ht="15.75" customHeight="1">
      <c r="A3" s="274"/>
      <c r="B3" s="35" t="s">
        <v>47</v>
      </c>
      <c r="C3" s="36" t="s">
        <v>48</v>
      </c>
      <c r="D3" s="274"/>
      <c r="E3" s="35" t="s">
        <v>49</v>
      </c>
    </row>
    <row r="4" spans="1:5" ht="15.75" customHeight="1">
      <c r="A4" s="37">
        <v>21</v>
      </c>
      <c r="B4" s="38">
        <v>101360</v>
      </c>
      <c r="C4" s="38">
        <v>100104</v>
      </c>
      <c r="D4" s="38">
        <v>40923</v>
      </c>
      <c r="E4" s="39">
        <v>98.8</v>
      </c>
    </row>
    <row r="5" spans="1:5" ht="15.75" customHeight="1">
      <c r="A5" s="37">
        <v>22</v>
      </c>
      <c r="B5" s="38">
        <v>100805</v>
      </c>
      <c r="C5" s="38">
        <v>99575</v>
      </c>
      <c r="D5" s="38">
        <v>40999</v>
      </c>
      <c r="E5" s="40">
        <v>98.8</v>
      </c>
    </row>
    <row r="6" spans="1:5" ht="15.75" customHeight="1">
      <c r="A6" s="37">
        <v>23</v>
      </c>
      <c r="B6" s="38">
        <v>104417</v>
      </c>
      <c r="C6" s="38">
        <v>103252</v>
      </c>
      <c r="D6" s="38">
        <v>42772</v>
      </c>
      <c r="E6" s="40">
        <v>98.9</v>
      </c>
    </row>
    <row r="7" spans="1:5" ht="15.75" customHeight="1">
      <c r="A7" s="41">
        <v>24</v>
      </c>
      <c r="B7" s="42">
        <v>103538</v>
      </c>
      <c r="C7" s="42">
        <v>102387</v>
      </c>
      <c r="D7" s="42">
        <v>42877</v>
      </c>
      <c r="E7" s="43">
        <v>98.9</v>
      </c>
    </row>
    <row r="8" spans="1:5" ht="15.75" customHeight="1" thickBot="1">
      <c r="A8" s="44">
        <v>25</v>
      </c>
      <c r="B8" s="45">
        <v>102804</v>
      </c>
      <c r="C8" s="45">
        <v>101711</v>
      </c>
      <c r="D8" s="45">
        <v>42932</v>
      </c>
      <c r="E8" s="46">
        <v>98.9</v>
      </c>
    </row>
    <row r="9" spans="1:5" ht="15.75" customHeight="1">
      <c r="A9" s="6" t="s">
        <v>50</v>
      </c>
      <c r="C9" s="47"/>
      <c r="E9" s="47" t="s">
        <v>51</v>
      </c>
    </row>
    <row r="10" ht="15.75" customHeight="1">
      <c r="A10" s="6" t="s">
        <v>52</v>
      </c>
    </row>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sheetData>
  <sheetProtection/>
  <mergeCells count="2">
    <mergeCell ref="A2:A3"/>
    <mergeCell ref="D2:D3"/>
  </mergeCells>
  <hyperlinks>
    <hyperlink ref="F1" location="目次!A1" display="目次へ戻る"/>
  </hyperlinks>
  <printOptions/>
  <pageMargins left="0.8661417322834646" right="0.8661417322834646" top="0.98425196850393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J21"/>
  <sheetViews>
    <sheetView zoomScalePageLayoutView="0" workbookViewId="0" topLeftCell="A1">
      <selection activeCell="J1" sqref="J1"/>
    </sheetView>
  </sheetViews>
  <sheetFormatPr defaultColWidth="9.140625" defaultRowHeight="15"/>
  <cols>
    <col min="1" max="1" width="8.421875" style="6" customWidth="1"/>
    <col min="2" max="3" width="9.421875" style="6" customWidth="1"/>
    <col min="4" max="4" width="8.421875" style="6" customWidth="1"/>
    <col min="5" max="5" width="7.57421875" style="6" customWidth="1"/>
    <col min="6" max="6" width="8.421875" style="6" customWidth="1"/>
    <col min="7" max="7" width="7.57421875" style="6" customWidth="1"/>
    <col min="8" max="8" width="8.421875" style="6" customWidth="1"/>
    <col min="9" max="9" width="9.421875" style="6" customWidth="1"/>
    <col min="10" max="13" width="9.140625" style="6" customWidth="1"/>
    <col min="14" max="16384" width="9.00390625" style="6" customWidth="1"/>
  </cols>
  <sheetData>
    <row r="1" spans="1:10" ht="15.75" customHeight="1" thickBot="1">
      <c r="A1" s="5" t="s">
        <v>53</v>
      </c>
      <c r="G1" s="48"/>
      <c r="H1" s="49"/>
      <c r="I1" s="50" t="s">
        <v>54</v>
      </c>
      <c r="J1" s="268" t="s">
        <v>274</v>
      </c>
    </row>
    <row r="2" spans="1:9" s="10" customFormat="1" ht="16.5" customHeight="1">
      <c r="A2" s="273" t="s">
        <v>42</v>
      </c>
      <c r="B2" s="51" t="s">
        <v>55</v>
      </c>
      <c r="C2" s="51"/>
      <c r="D2" s="51"/>
      <c r="E2" s="275" t="s">
        <v>56</v>
      </c>
      <c r="F2" s="276"/>
      <c r="G2" s="275" t="s">
        <v>57</v>
      </c>
      <c r="H2" s="276"/>
      <c r="I2" s="277" t="s">
        <v>58</v>
      </c>
    </row>
    <row r="3" spans="1:9" s="10" customFormat="1" ht="25.5">
      <c r="A3" s="274"/>
      <c r="B3" s="53" t="s">
        <v>59</v>
      </c>
      <c r="C3" s="54" t="s">
        <v>60</v>
      </c>
      <c r="D3" s="55" t="s">
        <v>61</v>
      </c>
      <c r="E3" s="56" t="s">
        <v>62</v>
      </c>
      <c r="F3" s="56" t="s">
        <v>63</v>
      </c>
      <c r="G3" s="56" t="s">
        <v>62</v>
      </c>
      <c r="H3" s="56" t="s">
        <v>63</v>
      </c>
      <c r="I3" s="278"/>
    </row>
    <row r="4" spans="1:9" ht="15.75" customHeight="1">
      <c r="A4" s="37">
        <v>20</v>
      </c>
      <c r="B4" s="38">
        <v>11701211</v>
      </c>
      <c r="C4" s="38">
        <v>9781870</v>
      </c>
      <c r="D4" s="40">
        <v>83.6</v>
      </c>
      <c r="E4" s="57" t="s">
        <v>64</v>
      </c>
      <c r="F4" s="38">
        <v>37079</v>
      </c>
      <c r="G4" s="58" t="s">
        <v>65</v>
      </c>
      <c r="H4" s="59">
        <v>26886</v>
      </c>
      <c r="I4" s="38">
        <v>32058</v>
      </c>
    </row>
    <row r="5" spans="1:9" ht="15.75" customHeight="1">
      <c r="A5" s="37">
        <v>21</v>
      </c>
      <c r="B5" s="38">
        <v>11165363</v>
      </c>
      <c r="C5" s="38">
        <v>9551064</v>
      </c>
      <c r="D5" s="40">
        <v>85.5</v>
      </c>
      <c r="E5" s="57" t="s">
        <v>66</v>
      </c>
      <c r="F5" s="38">
        <v>35147</v>
      </c>
      <c r="G5" s="58" t="s">
        <v>67</v>
      </c>
      <c r="H5" s="59">
        <v>27444</v>
      </c>
      <c r="I5" s="38">
        <v>30590</v>
      </c>
    </row>
    <row r="6" spans="1:9" ht="15.75" customHeight="1">
      <c r="A6" s="37">
        <v>22</v>
      </c>
      <c r="B6" s="38">
        <v>11387041</v>
      </c>
      <c r="C6" s="38">
        <v>9642121</v>
      </c>
      <c r="D6" s="40">
        <v>84.7</v>
      </c>
      <c r="E6" s="57" t="s">
        <v>68</v>
      </c>
      <c r="F6" s="38">
        <v>36834</v>
      </c>
      <c r="G6" s="58" t="s">
        <v>69</v>
      </c>
      <c r="H6" s="59">
        <v>27429</v>
      </c>
      <c r="I6" s="38">
        <v>31197</v>
      </c>
    </row>
    <row r="7" spans="1:9" ht="15.75" customHeight="1">
      <c r="A7" s="37">
        <v>23</v>
      </c>
      <c r="B7" s="38">
        <v>11794991</v>
      </c>
      <c r="C7" s="38">
        <v>9842783</v>
      </c>
      <c r="D7" s="40">
        <v>83.4</v>
      </c>
      <c r="E7" s="57" t="s">
        <v>66</v>
      </c>
      <c r="F7" s="38">
        <v>36529</v>
      </c>
      <c r="G7" s="58" t="s">
        <v>70</v>
      </c>
      <c r="H7" s="59">
        <v>27595</v>
      </c>
      <c r="I7" s="38">
        <v>32226</v>
      </c>
    </row>
    <row r="8" spans="1:9" ht="15.75" customHeight="1">
      <c r="A8" s="41">
        <v>24</v>
      </c>
      <c r="B8" s="42">
        <v>11888626</v>
      </c>
      <c r="C8" s="42">
        <v>9822277</v>
      </c>
      <c r="D8" s="43">
        <v>82.6</v>
      </c>
      <c r="E8" s="60" t="s">
        <v>71</v>
      </c>
      <c r="F8" s="42">
        <v>36937</v>
      </c>
      <c r="G8" s="61" t="s">
        <v>72</v>
      </c>
      <c r="H8" s="62">
        <v>29018</v>
      </c>
      <c r="I8" s="42">
        <v>32571</v>
      </c>
    </row>
    <row r="9" spans="1:9" ht="15.75" customHeight="1" thickBot="1">
      <c r="A9" s="44">
        <v>25</v>
      </c>
      <c r="B9" s="45">
        <v>11522394</v>
      </c>
      <c r="C9" s="45">
        <v>9735094</v>
      </c>
      <c r="D9" s="46">
        <v>84.5</v>
      </c>
      <c r="E9" s="63" t="s">
        <v>66</v>
      </c>
      <c r="F9" s="45">
        <v>37390</v>
      </c>
      <c r="G9" s="64" t="s">
        <v>73</v>
      </c>
      <c r="H9" s="65">
        <v>27441</v>
      </c>
      <c r="I9" s="45">
        <v>31568</v>
      </c>
    </row>
    <row r="10" spans="1:9" ht="15.75" customHeight="1">
      <c r="A10" s="6" t="s">
        <v>37</v>
      </c>
      <c r="E10" s="47"/>
      <c r="F10" s="47"/>
      <c r="G10" s="47"/>
      <c r="H10" s="47"/>
      <c r="I10" s="47" t="s">
        <v>51</v>
      </c>
    </row>
    <row r="11" ht="15.75" customHeight="1">
      <c r="A11" s="6" t="s">
        <v>39</v>
      </c>
    </row>
    <row r="12" spans="4:9" ht="15.75" customHeight="1">
      <c r="D12" s="66"/>
      <c r="I12" s="67"/>
    </row>
    <row r="13" spans="4:9" ht="15.75" customHeight="1">
      <c r="D13" s="66"/>
      <c r="I13" s="67"/>
    </row>
    <row r="14" spans="4:9" ht="15.75" customHeight="1">
      <c r="D14" s="66"/>
      <c r="I14" s="67"/>
    </row>
    <row r="15" spans="4:9" ht="15.75" customHeight="1">
      <c r="D15" s="66"/>
      <c r="I15" s="67"/>
    </row>
    <row r="16" spans="4:9" ht="15.75" customHeight="1">
      <c r="D16" s="66"/>
      <c r="I16" s="67"/>
    </row>
    <row r="17" spans="4:9" ht="15.75" customHeight="1">
      <c r="D17" s="66"/>
      <c r="F17" s="67"/>
      <c r="I17" s="67"/>
    </row>
    <row r="18" ht="15.75" customHeight="1">
      <c r="F18" s="67"/>
    </row>
    <row r="19" ht="15.75" customHeight="1">
      <c r="F19" s="67"/>
    </row>
    <row r="20" ht="15.75" customHeight="1">
      <c r="F20" s="67"/>
    </row>
    <row r="21" ht="15.75" customHeight="1">
      <c r="F21" s="38"/>
    </row>
    <row r="22" ht="15.75" customHeight="1"/>
    <row r="23" ht="15.75" customHeight="1"/>
    <row r="24" ht="15.75" customHeight="1"/>
    <row r="25" ht="15.75" customHeight="1"/>
    <row r="26" ht="15.75" customHeight="1"/>
    <row r="27" ht="15.75" customHeight="1"/>
    <row r="28" ht="15.75" customHeight="1"/>
    <row r="29" ht="15.75" customHeight="1"/>
  </sheetData>
  <sheetProtection/>
  <mergeCells count="4">
    <mergeCell ref="A2:A3"/>
    <mergeCell ref="E2:F2"/>
    <mergeCell ref="G2:H2"/>
    <mergeCell ref="I2:I3"/>
  </mergeCells>
  <hyperlinks>
    <hyperlink ref="J1" location="目次!A1" display="目次へ戻る"/>
  </hyperlinks>
  <printOptions/>
  <pageMargins left="0.8661417322834646" right="0.8661417322834646"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16"/>
  <sheetViews>
    <sheetView zoomScalePageLayoutView="0" workbookViewId="0" topLeftCell="A1">
      <selection activeCell="F1" sqref="F1"/>
    </sheetView>
  </sheetViews>
  <sheetFormatPr defaultColWidth="9.140625" defaultRowHeight="15"/>
  <cols>
    <col min="1" max="1" width="6.28125" style="10" customWidth="1"/>
    <col min="2" max="2" width="9.00390625" style="10" customWidth="1"/>
    <col min="3" max="5" width="16.28125" style="10" customWidth="1"/>
    <col min="6" max="16384" width="9.00390625" style="10" customWidth="1"/>
  </cols>
  <sheetData>
    <row r="1" spans="1:6" ht="15.75" customHeight="1" thickBot="1">
      <c r="A1" s="68" t="s">
        <v>74</v>
      </c>
      <c r="B1" s="69"/>
      <c r="C1" s="69"/>
      <c r="D1" s="69"/>
      <c r="E1" s="70" t="s">
        <v>75</v>
      </c>
      <c r="F1" s="268" t="s">
        <v>274</v>
      </c>
    </row>
    <row r="2" spans="1:5" ht="16.5" customHeight="1">
      <c r="A2" s="279" t="s">
        <v>76</v>
      </c>
      <c r="B2" s="276"/>
      <c r="C2" s="52" t="s">
        <v>77</v>
      </c>
      <c r="D2" s="71" t="s">
        <v>78</v>
      </c>
      <c r="E2" s="72" t="s">
        <v>79</v>
      </c>
    </row>
    <row r="3" spans="1:5" ht="15.75" customHeight="1">
      <c r="A3" s="280" t="s">
        <v>80</v>
      </c>
      <c r="B3" s="73" t="s">
        <v>81</v>
      </c>
      <c r="C3" s="74">
        <v>39683</v>
      </c>
      <c r="D3" s="74">
        <v>7276729</v>
      </c>
      <c r="E3" s="74"/>
    </row>
    <row r="4" spans="1:5" ht="15.75" customHeight="1">
      <c r="A4" s="280"/>
      <c r="B4" s="73" t="s">
        <v>82</v>
      </c>
      <c r="C4" s="74">
        <v>2213</v>
      </c>
      <c r="D4" s="74">
        <v>613255</v>
      </c>
      <c r="E4" s="74"/>
    </row>
    <row r="5" spans="1:5" ht="15.75" customHeight="1">
      <c r="A5" s="280"/>
      <c r="B5" s="73" t="s">
        <v>83</v>
      </c>
      <c r="C5" s="74">
        <v>689</v>
      </c>
      <c r="D5" s="74">
        <v>491596</v>
      </c>
      <c r="E5" s="74"/>
    </row>
    <row r="6" spans="1:5" ht="15.75" customHeight="1">
      <c r="A6" s="280"/>
      <c r="B6" s="73" t="s">
        <v>84</v>
      </c>
      <c r="C6" s="74">
        <v>231</v>
      </c>
      <c r="D6" s="74">
        <v>576387</v>
      </c>
      <c r="E6" s="74"/>
    </row>
    <row r="7" spans="1:5" ht="15.75" customHeight="1">
      <c r="A7" s="280"/>
      <c r="B7" s="73" t="s">
        <v>85</v>
      </c>
      <c r="C7" s="74">
        <v>85</v>
      </c>
      <c r="D7" s="74">
        <v>400516</v>
      </c>
      <c r="E7" s="74"/>
    </row>
    <row r="8" spans="1:5" ht="15.75" customHeight="1">
      <c r="A8" s="280"/>
      <c r="B8" s="73" t="s">
        <v>86</v>
      </c>
      <c r="C8" s="74">
        <v>27</v>
      </c>
      <c r="D8" s="74">
        <v>364411</v>
      </c>
      <c r="E8" s="74"/>
    </row>
    <row r="9" spans="1:5" ht="15.75" customHeight="1">
      <c r="A9" s="280"/>
      <c r="B9" s="73" t="s">
        <v>87</v>
      </c>
      <c r="C9" s="74">
        <v>2</v>
      </c>
      <c r="D9" s="74">
        <v>11865</v>
      </c>
      <c r="E9" s="74"/>
    </row>
    <row r="10" spans="1:5" ht="15.75" customHeight="1">
      <c r="A10" s="280"/>
      <c r="B10" s="75" t="s">
        <v>88</v>
      </c>
      <c r="C10" s="74">
        <v>0</v>
      </c>
      <c r="D10" s="74">
        <v>0</v>
      </c>
      <c r="E10" s="74"/>
    </row>
    <row r="11" spans="2:5" ht="15.75" customHeight="1">
      <c r="B11" s="76" t="s">
        <v>89</v>
      </c>
      <c r="C11" s="77">
        <f>SUM(C3:C10)</f>
        <v>42930</v>
      </c>
      <c r="D11" s="77">
        <f>SUM(D3:D10)</f>
        <v>9734759</v>
      </c>
      <c r="E11" s="77"/>
    </row>
    <row r="12" spans="1:5" ht="15.75" customHeight="1">
      <c r="A12" s="281" t="s">
        <v>90</v>
      </c>
      <c r="B12" s="282"/>
      <c r="C12" s="78">
        <v>2</v>
      </c>
      <c r="D12" s="78">
        <v>335</v>
      </c>
      <c r="E12" s="78"/>
    </row>
    <row r="13" spans="1:5" ht="22.5" customHeight="1" thickBot="1">
      <c r="A13" s="283" t="s">
        <v>91</v>
      </c>
      <c r="B13" s="284"/>
      <c r="C13" s="79">
        <f>C11+C12</f>
        <v>42932</v>
      </c>
      <c r="D13" s="79">
        <f>D11+D12</f>
        <v>9735094</v>
      </c>
      <c r="E13" s="79">
        <v>7703</v>
      </c>
    </row>
    <row r="14" ht="13.5" customHeight="1">
      <c r="E14" s="80" t="s">
        <v>51</v>
      </c>
    </row>
    <row r="15" ht="12.75">
      <c r="A15" s="10" t="s">
        <v>37</v>
      </c>
    </row>
    <row r="16" ht="12.75">
      <c r="A16" s="10" t="s">
        <v>39</v>
      </c>
    </row>
  </sheetData>
  <sheetProtection/>
  <mergeCells count="4">
    <mergeCell ref="A2:B2"/>
    <mergeCell ref="A3:A10"/>
    <mergeCell ref="A12:B12"/>
    <mergeCell ref="A13:B13"/>
  </mergeCells>
  <hyperlinks>
    <hyperlink ref="F1" location="目次!A1" display="目次へ戻る"/>
  </hyperlink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10"/>
  <sheetViews>
    <sheetView zoomScalePageLayoutView="0" workbookViewId="0" topLeftCell="A1">
      <selection activeCell="F1" sqref="F1"/>
    </sheetView>
  </sheetViews>
  <sheetFormatPr defaultColWidth="9.140625" defaultRowHeight="15"/>
  <cols>
    <col min="1" max="5" width="15.421875" style="6" customWidth="1"/>
    <col min="6" max="9" width="9.140625" style="6" customWidth="1"/>
    <col min="10" max="16384" width="9.00390625" style="6" customWidth="1"/>
  </cols>
  <sheetData>
    <row r="1" spans="1:6" ht="15.75" customHeight="1" thickBot="1">
      <c r="A1" s="5" t="s">
        <v>92</v>
      </c>
      <c r="E1" s="50" t="s">
        <v>93</v>
      </c>
      <c r="F1" s="268" t="s">
        <v>274</v>
      </c>
    </row>
    <row r="2" spans="1:5" s="10" customFormat="1" ht="15.75" customHeight="1">
      <c r="A2" s="273" t="s">
        <v>42</v>
      </c>
      <c r="B2" s="285" t="s">
        <v>94</v>
      </c>
      <c r="C2" s="285" t="s">
        <v>95</v>
      </c>
      <c r="D2" s="285" t="s">
        <v>96</v>
      </c>
      <c r="E2" s="287" t="s">
        <v>97</v>
      </c>
    </row>
    <row r="3" spans="1:5" s="10" customFormat="1" ht="15.75" customHeight="1">
      <c r="A3" s="274"/>
      <c r="B3" s="286"/>
      <c r="C3" s="286"/>
      <c r="D3" s="286"/>
      <c r="E3" s="288"/>
    </row>
    <row r="4" spans="1:5" ht="15.75" customHeight="1">
      <c r="A4" s="82">
        <v>21</v>
      </c>
      <c r="B4" s="83">
        <v>19069</v>
      </c>
      <c r="C4" s="26">
        <v>82696</v>
      </c>
      <c r="D4" s="26">
        <v>804607</v>
      </c>
      <c r="E4" s="84">
        <v>2838</v>
      </c>
    </row>
    <row r="5" spans="1:5" ht="15.75" customHeight="1">
      <c r="A5" s="82">
        <v>22</v>
      </c>
      <c r="B5" s="83">
        <v>19069</v>
      </c>
      <c r="C5" s="26">
        <v>82696</v>
      </c>
      <c r="D5" s="26">
        <v>805922</v>
      </c>
      <c r="E5" s="85">
        <v>2846</v>
      </c>
    </row>
    <row r="6" spans="1:5" ht="15.75" customHeight="1">
      <c r="A6" s="82">
        <v>23</v>
      </c>
      <c r="B6" s="83">
        <v>24849</v>
      </c>
      <c r="C6" s="26">
        <v>93149</v>
      </c>
      <c r="D6" s="26">
        <v>922626</v>
      </c>
      <c r="E6" s="85">
        <v>3466</v>
      </c>
    </row>
    <row r="7" spans="1:6" s="17" customFormat="1" ht="15.75" customHeight="1">
      <c r="A7" s="86">
        <v>24</v>
      </c>
      <c r="B7" s="87">
        <v>24849</v>
      </c>
      <c r="C7" s="88">
        <v>93149</v>
      </c>
      <c r="D7" s="88">
        <v>923678</v>
      </c>
      <c r="E7" s="89">
        <v>3468</v>
      </c>
      <c r="F7" s="90"/>
    </row>
    <row r="8" spans="1:6" s="17" customFormat="1" ht="15.75" customHeight="1" thickBot="1">
      <c r="A8" s="91">
        <v>25</v>
      </c>
      <c r="B8" s="92">
        <v>24849</v>
      </c>
      <c r="C8" s="93">
        <v>93218</v>
      </c>
      <c r="D8" s="93">
        <v>924943</v>
      </c>
      <c r="E8" s="94">
        <v>3469</v>
      </c>
      <c r="F8" s="90"/>
    </row>
    <row r="9" spans="1:5" ht="15.75" customHeight="1">
      <c r="A9" s="6" t="s">
        <v>37</v>
      </c>
      <c r="E9" s="47" t="s">
        <v>51</v>
      </c>
    </row>
    <row r="10" ht="15.75" customHeight="1">
      <c r="A10" s="6" t="s">
        <v>39</v>
      </c>
    </row>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sheetData>
  <sheetProtection/>
  <mergeCells count="5">
    <mergeCell ref="A2:A3"/>
    <mergeCell ref="B2:B3"/>
    <mergeCell ref="C2:C3"/>
    <mergeCell ref="D2:D3"/>
    <mergeCell ref="E2:E3"/>
  </mergeCells>
  <hyperlinks>
    <hyperlink ref="F1" location="目次!A1" display="目次へ戻る"/>
  </hyperlinks>
  <printOptions/>
  <pageMargins left="0.8661417322834646" right="0.8661417322834646"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7"/>
  <sheetViews>
    <sheetView zoomScalePageLayoutView="0" workbookViewId="0" topLeftCell="A1">
      <selection activeCell="F1" sqref="F1"/>
    </sheetView>
  </sheetViews>
  <sheetFormatPr defaultColWidth="9.140625" defaultRowHeight="15"/>
  <cols>
    <col min="1" max="1" width="19.28125" style="6" customWidth="1"/>
    <col min="2" max="2" width="13.8515625" style="6" customWidth="1"/>
    <col min="3" max="4" width="11.57421875" style="6" bestFit="1" customWidth="1"/>
    <col min="5" max="5" width="22.00390625" style="6" customWidth="1"/>
    <col min="6" max="9" width="9.140625" style="6" customWidth="1"/>
    <col min="10" max="16384" width="9.00390625" style="6" customWidth="1"/>
  </cols>
  <sheetData>
    <row r="1" spans="1:6" ht="15.75" customHeight="1" thickBot="1">
      <c r="A1" s="5" t="s">
        <v>98</v>
      </c>
      <c r="E1" s="50" t="s">
        <v>75</v>
      </c>
      <c r="F1" s="268" t="s">
        <v>274</v>
      </c>
    </row>
    <row r="2" spans="1:5" s="98" customFormat="1" ht="25.5">
      <c r="A2" s="95" t="s">
        <v>99</v>
      </c>
      <c r="B2" s="96" t="s">
        <v>100</v>
      </c>
      <c r="C2" s="96" t="s">
        <v>101</v>
      </c>
      <c r="D2" s="9" t="s">
        <v>46</v>
      </c>
      <c r="E2" s="97" t="s">
        <v>102</v>
      </c>
    </row>
    <row r="3" spans="1:5" ht="29.25" customHeight="1">
      <c r="A3" s="99" t="s">
        <v>103</v>
      </c>
      <c r="B3" s="26">
        <v>2048</v>
      </c>
      <c r="C3" s="26">
        <v>2047</v>
      </c>
      <c r="D3" s="100">
        <f>C3/B3*100</f>
        <v>99.951171875</v>
      </c>
      <c r="E3" s="101" t="s">
        <v>104</v>
      </c>
    </row>
    <row r="4" spans="1:5" ht="15.75" customHeight="1" thickBot="1">
      <c r="A4" s="102" t="s">
        <v>55</v>
      </c>
      <c r="B4" s="103">
        <f>SUM(B3:B3)</f>
        <v>2048</v>
      </c>
      <c r="C4" s="104">
        <f>SUM(C3:C3)</f>
        <v>2047</v>
      </c>
      <c r="D4" s="105">
        <v>100</v>
      </c>
      <c r="E4" s="106"/>
    </row>
    <row r="5" ht="15.75" customHeight="1">
      <c r="E5" s="47" t="s">
        <v>105</v>
      </c>
    </row>
    <row r="6" ht="12.75">
      <c r="A6" s="6" t="s">
        <v>106</v>
      </c>
    </row>
    <row r="7" spans="2:3" ht="12.75">
      <c r="B7" s="107"/>
      <c r="C7" s="107"/>
    </row>
  </sheetData>
  <sheetProtection/>
  <hyperlinks>
    <hyperlink ref="F1" location="目次!A1" display="目次へ戻る"/>
  </hyperlinks>
  <printOptions/>
  <pageMargins left="0.7874015748031497" right="0.7874015748031497" top="0.984251968503937" bottom="0.984251968503937"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F10"/>
  <sheetViews>
    <sheetView zoomScalePageLayoutView="0" workbookViewId="0" topLeftCell="A1">
      <selection activeCell="F1" sqref="F1"/>
    </sheetView>
  </sheetViews>
  <sheetFormatPr defaultColWidth="9.140625" defaultRowHeight="15"/>
  <cols>
    <col min="1" max="1" width="20.8515625" style="6" customWidth="1"/>
    <col min="2" max="5" width="14.140625" style="6" customWidth="1"/>
    <col min="6" max="9" width="9.140625" style="6" customWidth="1"/>
    <col min="10" max="16384" width="9.00390625" style="6" customWidth="1"/>
  </cols>
  <sheetData>
    <row r="1" spans="1:6" ht="15.75" customHeight="1" thickBot="1">
      <c r="A1" s="108" t="s">
        <v>107</v>
      </c>
      <c r="B1" s="109"/>
      <c r="C1" s="109"/>
      <c r="D1" s="109"/>
      <c r="E1" s="110" t="s">
        <v>75</v>
      </c>
      <c r="F1" s="268" t="s">
        <v>274</v>
      </c>
    </row>
    <row r="2" spans="1:6" s="98" customFormat="1" ht="15" customHeight="1">
      <c r="A2" s="289" t="s">
        <v>99</v>
      </c>
      <c r="B2" s="291" t="s">
        <v>108</v>
      </c>
      <c r="C2" s="293" t="s">
        <v>109</v>
      </c>
      <c r="D2" s="295" t="s">
        <v>110</v>
      </c>
      <c r="E2" s="111" t="s">
        <v>111</v>
      </c>
      <c r="F2" s="112"/>
    </row>
    <row r="3" spans="1:6" s="98" customFormat="1" ht="15" customHeight="1">
      <c r="A3" s="290"/>
      <c r="B3" s="292"/>
      <c r="C3" s="294"/>
      <c r="D3" s="296"/>
      <c r="E3" s="113" t="s">
        <v>112</v>
      </c>
      <c r="F3" s="112"/>
    </row>
    <row r="4" spans="1:5" s="118" customFormat="1" ht="15.75" customHeight="1">
      <c r="A4" s="114" t="s">
        <v>103</v>
      </c>
      <c r="B4" s="115">
        <v>255328</v>
      </c>
      <c r="C4" s="116">
        <v>208043</v>
      </c>
      <c r="D4" s="117">
        <v>81.5</v>
      </c>
      <c r="E4" s="116">
        <v>1248</v>
      </c>
    </row>
    <row r="5" spans="1:6" ht="15.75" customHeight="1" thickBot="1">
      <c r="A5" s="119" t="s">
        <v>55</v>
      </c>
      <c r="B5" s="120">
        <f>SUM(B4:B4)</f>
        <v>255328</v>
      </c>
      <c r="C5" s="121">
        <f>SUM(C4:C4)</f>
        <v>208043</v>
      </c>
      <c r="D5" s="122">
        <v>81.5</v>
      </c>
      <c r="E5" s="123">
        <f>SUM(E4:E4)</f>
        <v>1248</v>
      </c>
      <c r="F5" s="118"/>
    </row>
    <row r="6" spans="1:5" ht="15.75" customHeight="1">
      <c r="A6" s="109"/>
      <c r="B6" s="109"/>
      <c r="C6" s="109"/>
      <c r="D6" s="109"/>
      <c r="E6" s="124" t="s">
        <v>105</v>
      </c>
    </row>
    <row r="7" spans="1:5" ht="15.75" customHeight="1">
      <c r="A7" s="109" t="s">
        <v>106</v>
      </c>
      <c r="B7" s="125"/>
      <c r="C7" s="125"/>
      <c r="D7" s="126"/>
      <c r="E7" s="125"/>
    </row>
    <row r="8" spans="1:5" ht="12.75">
      <c r="A8" s="109"/>
      <c r="B8" s="125"/>
      <c r="C8" s="125"/>
      <c r="D8" s="126"/>
      <c r="E8" s="125"/>
    </row>
    <row r="9" spans="1:5" ht="12.75">
      <c r="A9" s="109"/>
      <c r="B9" s="109"/>
      <c r="C9" s="109"/>
      <c r="D9" s="109"/>
      <c r="E9" s="109"/>
    </row>
    <row r="10" spans="1:5" ht="12.75">
      <c r="A10" s="109"/>
      <c r="B10" s="109"/>
      <c r="C10" s="109"/>
      <c r="D10" s="109"/>
      <c r="E10" s="109"/>
    </row>
  </sheetData>
  <sheetProtection/>
  <mergeCells count="4">
    <mergeCell ref="A2:A3"/>
    <mergeCell ref="B2:B3"/>
    <mergeCell ref="C2:C3"/>
    <mergeCell ref="D2:D3"/>
  </mergeCells>
  <hyperlinks>
    <hyperlink ref="F1" location="目次!A1" display="目次へ戻る"/>
  </hyperlinks>
  <printOptions/>
  <pageMargins left="0.9055118110236221" right="0.7874015748031497"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中原 琴美</dc:creator>
  <cp:keywords/>
  <dc:description/>
  <cp:lastModifiedBy>中原 琴美</cp:lastModifiedBy>
  <cp:lastPrinted>2015-06-22T23:49:43Z</cp:lastPrinted>
  <dcterms:created xsi:type="dcterms:W3CDTF">2015-05-18T02:09:48Z</dcterms:created>
  <dcterms:modified xsi:type="dcterms:W3CDTF">2015-07-31T01:46:01Z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