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7\総務文書課\02 統計係\04 市勢の概要\H29市勢の概要\05　29版公開データ\D 産業\"/>
    </mc:Choice>
  </mc:AlternateContent>
  <bookViews>
    <workbookView xWindow="0" yWindow="0" windowWidth="21570" windowHeight="7905"/>
  </bookViews>
  <sheets>
    <sheet name="目次" sheetId="1" r:id="rId1"/>
    <sheet name="28" sheetId="21" r:id="rId2"/>
    <sheet name="29" sheetId="22" r:id="rId3"/>
    <sheet name="30" sheetId="23" r:id="rId4"/>
    <sheet name="31" sheetId="24" r:id="rId5"/>
    <sheet name="35" sheetId="35" r:id="rId6"/>
    <sheet name="38" sheetId="26" r:id="rId7"/>
    <sheet name="39" sheetId="36" r:id="rId8"/>
    <sheet name="40" sheetId="37" r:id="rId9"/>
    <sheet name="41" sheetId="38" r:id="rId10"/>
    <sheet name="43-1" sheetId="11" r:id="rId11"/>
    <sheet name="43-2" sheetId="12" r:id="rId12"/>
    <sheet name="44" sheetId="39" r:id="rId13"/>
    <sheet name="45-1・45-2" sheetId="33" r:id="rId14"/>
    <sheet name="46-1" sheetId="15" r:id="rId15"/>
    <sheet name="46-2" sheetId="16" r:id="rId16"/>
    <sheet name="46-3" sheetId="17" r:id="rId17"/>
    <sheet name="47" sheetId="18" r:id="rId18"/>
    <sheet name="48" sheetId="40" r:id="rId19"/>
    <sheet name="49" sheetId="41" r:id="rId20"/>
  </sheets>
  <definedNames>
    <definedName name="_xlnm._FilterDatabase" localSheetId="17" hidden="1">'47'!#REF!</definedName>
    <definedName name="_xlnm.Print_Area" localSheetId="7">'39'!$A$1:$H$25</definedName>
    <definedName name="_xlnm.Print_Area" localSheetId="10">'43-1'!$A$1:$S$10</definedName>
    <definedName name="_xlnm.Print_Area" localSheetId="11">'43-2'!$A$1:$M$9</definedName>
    <definedName name="_xlnm.Print_Area" localSheetId="14">'46-1'!$A$1:$J$10</definedName>
    <definedName name="_xlnm.Print_Area" localSheetId="15">'46-2'!$A$1:$E$7</definedName>
    <definedName name="_xlnm.Print_Area" localSheetId="16">'46-3'!$A$1:$H$22</definedName>
    <definedName name="_xlnm.Print_Area" localSheetId="17">'47'!$A$1:$K$28</definedName>
    <definedName name="Z_25F95D00_2953_11D3_AA22_00004C8D5212_.wvu.PrintTitles" localSheetId="1" hidden="1">'28'!$A:$A,'28'!$1:$25</definedName>
    <definedName name="Z_41C3FF80_F321_11D2_AFA9_00804C2167FB_.wvu.PrintTitles" localSheetId="1" hidden="1">'28'!$A:$A,'28'!$1:$25</definedName>
  </definedNames>
  <calcPr calcId="152511"/>
</workbook>
</file>

<file path=xl/calcChain.xml><?xml version="1.0" encoding="utf-8"?>
<calcChain xmlns="http://schemas.openxmlformats.org/spreadsheetml/2006/main">
  <c r="C22" i="39" l="1"/>
  <c r="B22" i="39"/>
  <c r="C21" i="39"/>
  <c r="B21" i="39"/>
  <c r="C20" i="39"/>
  <c r="B20" i="39"/>
  <c r="C19" i="39"/>
  <c r="B19" i="39"/>
  <c r="C18" i="39"/>
  <c r="B18" i="39"/>
  <c r="C17" i="39"/>
  <c r="B17" i="39"/>
  <c r="C16" i="39"/>
  <c r="B16" i="39"/>
  <c r="C15" i="39"/>
  <c r="B15" i="39"/>
  <c r="C14" i="39"/>
  <c r="B14" i="39"/>
  <c r="C13" i="39"/>
  <c r="B13" i="39"/>
  <c r="C12" i="39"/>
  <c r="B12" i="39"/>
  <c r="B9" i="39" s="1"/>
  <c r="C11" i="39"/>
  <c r="B11" i="39"/>
  <c r="I9" i="39"/>
  <c r="H9" i="39"/>
  <c r="G9" i="39"/>
  <c r="F9" i="39"/>
  <c r="E9" i="39"/>
  <c r="D9" i="39"/>
  <c r="C9" i="39"/>
  <c r="H30" i="33" l="1"/>
  <c r="G30" i="33"/>
  <c r="F30" i="33"/>
  <c r="E30" i="33"/>
  <c r="D30" i="33"/>
  <c r="C30" i="33"/>
  <c r="B7" i="24"/>
  <c r="J60" i="21"/>
  <c r="J58" i="21"/>
  <c r="J57" i="21"/>
  <c r="J56" i="21"/>
  <c r="J55" i="21"/>
  <c r="J54" i="21"/>
  <c r="J52" i="21"/>
  <c r="J51" i="21"/>
  <c r="J50" i="21"/>
  <c r="J49" i="21"/>
  <c r="J48" i="21"/>
  <c r="J46" i="21"/>
  <c r="J45" i="21"/>
  <c r="J44" i="21"/>
  <c r="J43" i="21"/>
  <c r="J42" i="21"/>
  <c r="K40" i="21"/>
  <c r="L30" i="21"/>
  <c r="L28" i="21"/>
  <c r="L27" i="21"/>
  <c r="L26" i="21"/>
  <c r="L25" i="21"/>
  <c r="L24" i="21"/>
  <c r="L22" i="21"/>
  <c r="L21" i="21"/>
  <c r="L20" i="21"/>
  <c r="L19" i="21"/>
  <c r="L18" i="21"/>
  <c r="L16" i="21"/>
  <c r="L15" i="21"/>
  <c r="L14" i="21"/>
  <c r="L13" i="21"/>
  <c r="L12" i="21"/>
  <c r="K10" i="21"/>
  <c r="E10" i="21"/>
  <c r="D10" i="21"/>
  <c r="C10" i="21"/>
  <c r="B10" i="21"/>
  <c r="L10" i="21" s="1"/>
  <c r="J40" i="21"/>
  <c r="G15" i="17"/>
  <c r="E15" i="17"/>
  <c r="C15" i="17"/>
  <c r="F11" i="17"/>
  <c r="E7" i="17"/>
  <c r="F7" i="17"/>
  <c r="C7" i="17"/>
  <c r="G5" i="17"/>
  <c r="H12" i="17" s="1"/>
  <c r="H20" i="17"/>
  <c r="E5" i="17"/>
  <c r="F17" i="17" s="1"/>
  <c r="C5" i="17"/>
  <c r="D7" i="17" s="1"/>
  <c r="D10" i="17"/>
  <c r="H8" i="15"/>
  <c r="H7" i="15"/>
  <c r="H6" i="15"/>
  <c r="H5" i="15"/>
  <c r="H4" i="15"/>
  <c r="D15" i="17"/>
  <c r="H15" i="17"/>
  <c r="D17" i="17"/>
  <c r="D5" i="17"/>
  <c r="H5" i="17"/>
  <c r="D9" i="17"/>
  <c r="D13" i="17"/>
  <c r="D16" i="17"/>
  <c r="H18" i="17"/>
  <c r="H7" i="17"/>
  <c r="F9" i="17"/>
  <c r="H10" i="17"/>
  <c r="F16" i="17"/>
  <c r="H17" i="17"/>
  <c r="H21" i="17"/>
  <c r="F5" i="17"/>
  <c r="H9" i="17"/>
  <c r="D11" i="17"/>
  <c r="F12" i="17"/>
  <c r="D18" i="17"/>
  <c r="D21" i="17"/>
  <c r="F13" i="17" l="1"/>
  <c r="H16" i="17"/>
  <c r="D8" i="17"/>
  <c r="D19" i="17"/>
  <c r="D12" i="17"/>
  <c r="D20" i="17"/>
  <c r="H11" i="17"/>
  <c r="H19" i="17"/>
  <c r="F19" i="17"/>
  <c r="F8" i="17"/>
  <c r="F15" i="17"/>
  <c r="F18" i="17"/>
  <c r="F10" i="17"/>
  <c r="F21" i="17"/>
  <c r="F20" i="17"/>
</calcChain>
</file>

<file path=xl/comments1.xml><?xml version="1.0" encoding="utf-8"?>
<comments xmlns="http://schemas.openxmlformats.org/spreadsheetml/2006/main">
  <authors>
    <author>菅沼 歩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そば、その他雑穀</t>
        </r>
      </text>
    </comment>
    <comment ref="G9" authorId="0" shapeId="0">
      <text>
        <r>
          <rPr>
            <sz val="9"/>
            <color indexed="81"/>
            <rFont val="ＭＳ Ｐゴシック"/>
            <family val="3"/>
            <charset val="128"/>
          </rPr>
          <t>小豆、その他豆類</t>
        </r>
      </text>
    </comment>
    <comment ref="J9" authorId="0" shapeId="0">
      <text>
        <r>
          <rPr>
            <sz val="9"/>
            <color indexed="81"/>
            <rFont val="ＭＳ Ｐゴシック"/>
            <family val="3"/>
            <charset val="128"/>
          </rPr>
          <t>てんさい、こんにゃくいも、その他工芸作物</t>
        </r>
      </text>
    </comment>
    <comment ref="G25" authorId="0" shapeId="0">
      <text>
        <r>
          <rPr>
            <sz val="9"/>
            <color indexed="81"/>
            <rFont val="ＭＳ Ｐゴシック"/>
            <family val="3"/>
            <charset val="128"/>
          </rPr>
          <t>やまのいも、ブロッコリー、その他野菜</t>
        </r>
      </text>
    </comment>
    <comment ref="F53" authorId="0" shapeId="0">
      <text>
        <r>
          <rPr>
            <sz val="9"/>
            <color indexed="81"/>
            <rFont val="ＭＳ Ｐゴシック"/>
            <family val="3"/>
            <charset val="128"/>
          </rPr>
          <t>温州みかん、その他かんきつ類</t>
        </r>
      </text>
    </comment>
    <comment ref="J53" authorId="0" shapeId="0">
      <text>
        <r>
          <rPr>
            <sz val="9"/>
            <color indexed="81"/>
            <rFont val="ＭＳ Ｐゴシック"/>
            <family val="3"/>
            <charset val="128"/>
          </rPr>
          <t>西洋なし、おうとう、びわ、すもも、キウイフルーツ、その他</t>
        </r>
      </text>
    </comment>
  </commentList>
</comments>
</file>

<file path=xl/sharedStrings.xml><?xml version="1.0" encoding="utf-8"?>
<sst xmlns="http://schemas.openxmlformats.org/spreadsheetml/2006/main" count="918" uniqueCount="525">
  <si>
    <t>年　　　　　　                       地区名</t>
  </si>
  <si>
    <t>経　　営　　耕　　地　　面　　積</t>
  </si>
  <si>
    <t>総数</t>
  </si>
  <si>
    <t>専業・兼業別</t>
  </si>
  <si>
    <t>総面積</t>
  </si>
  <si>
    <t>田</t>
  </si>
  <si>
    <t>第1種   兼  業</t>
  </si>
  <si>
    <t>第2種    兼  業</t>
  </si>
  <si>
    <t>面積</t>
  </si>
  <si>
    <t>稲作田</t>
  </si>
  <si>
    <t>稲以外</t>
  </si>
  <si>
    <t>作付けしなかった</t>
  </si>
  <si>
    <t>戸</t>
  </si>
  <si>
    <t>ｈａ</t>
  </si>
  <si>
    <t>飯田</t>
  </si>
  <si>
    <t>座光寺</t>
  </si>
  <si>
    <t>松尾</t>
  </si>
  <si>
    <t>下久堅</t>
  </si>
  <si>
    <t>上久堅</t>
  </si>
  <si>
    <t>千代</t>
  </si>
  <si>
    <t>龍江</t>
  </si>
  <si>
    <t>竜丘</t>
  </si>
  <si>
    <t>川路</t>
  </si>
  <si>
    <t>三穂</t>
  </si>
  <si>
    <t>山本</t>
  </si>
  <si>
    <t>伊賀良</t>
  </si>
  <si>
    <t>鼎</t>
  </si>
  <si>
    <t>上郷</t>
  </si>
  <si>
    <t>畑</t>
  </si>
  <si>
    <t>樹園地</t>
  </si>
  <si>
    <t>普通畑</t>
  </si>
  <si>
    <t>果樹園</t>
  </si>
  <si>
    <t>その他</t>
  </si>
  <si>
    <t>ａ</t>
  </si>
  <si>
    <t>..</t>
  </si>
  <si>
    <t>資料：農林業センサス結果</t>
  </si>
  <si>
    <t>年</t>
  </si>
  <si>
    <t>稲作</t>
  </si>
  <si>
    <t>雑穀</t>
  </si>
  <si>
    <t>馬鈴薯</t>
  </si>
  <si>
    <t>甘藷</t>
  </si>
  <si>
    <t>大豆</t>
  </si>
  <si>
    <t>その他の豆類</t>
  </si>
  <si>
    <t>たばこ</t>
  </si>
  <si>
    <t>茶</t>
  </si>
  <si>
    <t>トマト</t>
  </si>
  <si>
    <t>..</t>
    <phoneticPr fontId="4"/>
  </si>
  <si>
    <t>-</t>
    <phoneticPr fontId="4"/>
  </si>
  <si>
    <t>胡瓜</t>
  </si>
  <si>
    <t>茄子</t>
  </si>
  <si>
    <t>ほうれんそう</t>
  </si>
  <si>
    <t>ねぎ</t>
  </si>
  <si>
    <t>玉ねぎ</t>
  </si>
  <si>
    <t>大根</t>
  </si>
  <si>
    <t>人参</t>
  </si>
  <si>
    <t>里芋</t>
  </si>
  <si>
    <t>レタス</t>
  </si>
  <si>
    <t>ピーマン</t>
  </si>
  <si>
    <t>すいか</t>
  </si>
  <si>
    <t>いちご</t>
  </si>
  <si>
    <t>その他の作物</t>
  </si>
  <si>
    <t>豚</t>
  </si>
  <si>
    <t>採卵鶏</t>
  </si>
  <si>
    <t>ブロイラー</t>
  </si>
  <si>
    <t>養蚕</t>
  </si>
  <si>
    <t>年</t>
    <rPh sb="0" eb="1">
      <t>ネン</t>
    </rPh>
    <phoneticPr fontId="4"/>
  </si>
  <si>
    <t>野菜類</t>
  </si>
  <si>
    <t>果樹</t>
  </si>
  <si>
    <t>種苗類</t>
  </si>
  <si>
    <t>ハウス</t>
  </si>
  <si>
    <t>ガラス</t>
  </si>
  <si>
    <t>りんご</t>
  </si>
  <si>
    <t>ぶどう</t>
  </si>
  <si>
    <t>日本梨</t>
  </si>
  <si>
    <t>桃</t>
  </si>
  <si>
    <t>柿</t>
  </si>
  <si>
    <t>栗</t>
  </si>
  <si>
    <t>梅</t>
  </si>
  <si>
    <t>販　　　　売　　　　農　　　　家        数</t>
  </si>
  <si>
    <t>0.3ｈａ　　未満</t>
  </si>
  <si>
    <t>0.3～0.5</t>
  </si>
  <si>
    <t>0.5～1.0</t>
  </si>
  <si>
    <t>1.0～1.5</t>
  </si>
  <si>
    <t>1.5～2.0</t>
  </si>
  <si>
    <t>2.0～2.5</t>
  </si>
  <si>
    <t>2.5～3.0</t>
  </si>
  <si>
    <t>3.0ｈａ　　　以上</t>
  </si>
  <si>
    <t>（単位　ａ）</t>
  </si>
  <si>
    <t>年　　度</t>
  </si>
  <si>
    <t>4　　　条</t>
  </si>
  <si>
    <t>5　　　条</t>
  </si>
  <si>
    <t>計</t>
  </si>
  <si>
    <t>件　　　数</t>
  </si>
  <si>
    <t>面　　　積</t>
  </si>
  <si>
    <t>果樹共済</t>
  </si>
  <si>
    <t>家畜共済</t>
  </si>
  <si>
    <t>水稲</t>
  </si>
  <si>
    <t>なし</t>
  </si>
  <si>
    <t>もも</t>
  </si>
  <si>
    <t>死亡廃用</t>
  </si>
  <si>
    <t>病傷</t>
  </si>
  <si>
    <t>引受戸数</t>
  </si>
  <si>
    <t>引受数量</t>
  </si>
  <si>
    <t>被害戸数</t>
  </si>
  <si>
    <t>被害面積等</t>
  </si>
  <si>
    <t>共済減収量</t>
  </si>
  <si>
    <t>畑作物共済</t>
  </si>
  <si>
    <t>園芸施設共済</t>
  </si>
  <si>
    <t>任意共済</t>
  </si>
  <si>
    <t>ガラス室</t>
  </si>
  <si>
    <t>プラスチック
ハウス</t>
  </si>
  <si>
    <t>建物</t>
  </si>
  <si>
    <t>農機具</t>
  </si>
  <si>
    <t>その他</t>
    <rPh sb="2" eb="3">
      <t>タ</t>
    </rPh>
    <phoneticPr fontId="4"/>
  </si>
  <si>
    <t>43-1 養殖方法別池数・養殖面積</t>
    <rPh sb="10" eb="11">
      <t>イケ</t>
    </rPh>
    <phoneticPr fontId="4"/>
  </si>
  <si>
    <t>各年11月1日現在</t>
  </si>
  <si>
    <t>年</t>
    <phoneticPr fontId="4"/>
  </si>
  <si>
    <t>池中養殖</t>
  </si>
  <si>
    <t>ため池養殖</t>
  </si>
  <si>
    <t>網いけす養殖</t>
  </si>
  <si>
    <t>止水式</t>
  </si>
  <si>
    <t>流水式</t>
  </si>
  <si>
    <t>循環式</t>
  </si>
  <si>
    <t>池数</t>
    <rPh sb="0" eb="1">
      <t>イケ</t>
    </rPh>
    <rPh sb="1" eb="2">
      <t>スウ</t>
    </rPh>
    <phoneticPr fontId="4"/>
  </si>
  <si>
    <t>平成 5</t>
    <rPh sb="0" eb="2">
      <t>ヘイセイ</t>
    </rPh>
    <phoneticPr fontId="4"/>
  </si>
  <si>
    <t>(a)</t>
  </si>
  <si>
    <t>※平成25年については池数については総数のみ</t>
    <rPh sb="1" eb="3">
      <t>ヘイセイ</t>
    </rPh>
    <rPh sb="5" eb="6">
      <t>ネン</t>
    </rPh>
    <rPh sb="11" eb="12">
      <t>イケ</t>
    </rPh>
    <rPh sb="12" eb="13">
      <t>スウ</t>
    </rPh>
    <rPh sb="18" eb="20">
      <t>ソウスウ</t>
    </rPh>
    <phoneticPr fontId="4"/>
  </si>
  <si>
    <t>資料：漁業センサス</t>
    <rPh sb="0" eb="2">
      <t>シリョウ</t>
    </rPh>
    <rPh sb="3" eb="5">
      <t>ギョギョウ</t>
    </rPh>
    <phoneticPr fontId="4"/>
  </si>
  <si>
    <t>43-2　養殖種類別経営体数</t>
    <phoneticPr fontId="4"/>
  </si>
  <si>
    <t>食　　　用</t>
  </si>
  <si>
    <t>種苗用</t>
  </si>
  <si>
    <t>観賞用</t>
  </si>
  <si>
    <t>こい</t>
  </si>
  <si>
    <t>ふな</t>
  </si>
  <si>
    <t>にじます</t>
    <phoneticPr fontId="4"/>
  </si>
  <si>
    <t>あゆ</t>
  </si>
  <si>
    <t>錦ごい</t>
  </si>
  <si>
    <t>きんぎょ</t>
  </si>
  <si>
    <t>平成　5</t>
    <rPh sb="0" eb="2">
      <t>ヘイセイ</t>
    </rPh>
    <phoneticPr fontId="4"/>
  </si>
  <si>
    <t>-</t>
  </si>
  <si>
    <t>※総数は実数､それ以外はのべ数で記載｡</t>
    <rPh sb="1" eb="3">
      <t>ソウスウ</t>
    </rPh>
    <rPh sb="4" eb="6">
      <t>ジッスウ</t>
    </rPh>
    <rPh sb="9" eb="11">
      <t>イガイ</t>
    </rPh>
    <rPh sb="14" eb="15">
      <t>スウ</t>
    </rPh>
    <rPh sb="16" eb="18">
      <t>キサイ</t>
    </rPh>
    <phoneticPr fontId="4"/>
  </si>
  <si>
    <t>資料：漁業センサス結果</t>
  </si>
  <si>
    <t>44　飯田市地方卸売市場青果物・水産物・花き取扱状況</t>
    <rPh sb="3" eb="6">
      <t>イイダシ</t>
    </rPh>
    <rPh sb="6" eb="8">
      <t>チホウ</t>
    </rPh>
    <rPh sb="8" eb="10">
      <t>オロシウリ</t>
    </rPh>
    <rPh sb="10" eb="12">
      <t>シジョウ</t>
    </rPh>
    <rPh sb="12" eb="14">
      <t>セイカ</t>
    </rPh>
    <rPh sb="16" eb="19">
      <t>スイサンブツ</t>
    </rPh>
    <rPh sb="20" eb="21">
      <t>ハナ</t>
    </rPh>
    <rPh sb="22" eb="24">
      <t>トリアツカイ</t>
    </rPh>
    <rPh sb="24" eb="26">
      <t>ジョウキョウ</t>
    </rPh>
    <phoneticPr fontId="12"/>
  </si>
  <si>
    <t>（単位 数量　ｔ/　金額　千円）</t>
    <phoneticPr fontId="12"/>
  </si>
  <si>
    <t>年度
月別</t>
    <rPh sb="0" eb="2">
      <t>ネンド</t>
    </rPh>
    <rPh sb="3" eb="5">
      <t>ツキベツ</t>
    </rPh>
    <phoneticPr fontId="12"/>
  </si>
  <si>
    <t>総計</t>
    <rPh sb="0" eb="2">
      <t>ソウケイ</t>
    </rPh>
    <phoneticPr fontId="12"/>
  </si>
  <si>
    <t>青果物</t>
    <rPh sb="0" eb="2">
      <t>セイカ</t>
    </rPh>
    <rPh sb="2" eb="3">
      <t>ブツ</t>
    </rPh>
    <phoneticPr fontId="12"/>
  </si>
  <si>
    <t>水産物</t>
    <rPh sb="0" eb="3">
      <t>スイサンブツ</t>
    </rPh>
    <phoneticPr fontId="12"/>
  </si>
  <si>
    <t>花き</t>
    <rPh sb="0" eb="1">
      <t>ハナ</t>
    </rPh>
    <phoneticPr fontId="12"/>
  </si>
  <si>
    <t>野菜</t>
    <rPh sb="0" eb="2">
      <t>ヤサイ</t>
    </rPh>
    <phoneticPr fontId="12"/>
  </si>
  <si>
    <t>果実･その他</t>
    <rPh sb="0" eb="2">
      <t>カジツ</t>
    </rPh>
    <rPh sb="5" eb="6">
      <t>タ</t>
    </rPh>
    <phoneticPr fontId="12"/>
  </si>
  <si>
    <t>数量</t>
    <rPh sb="0" eb="2">
      <t>スウリョウ</t>
    </rPh>
    <phoneticPr fontId="12"/>
  </si>
  <si>
    <t>金額</t>
    <rPh sb="0" eb="2">
      <t>キンガク</t>
    </rPh>
    <phoneticPr fontId="12"/>
  </si>
  <si>
    <t>‐</t>
  </si>
  <si>
    <t>4月</t>
    <rPh sb="1" eb="2">
      <t>ガツ</t>
    </rPh>
    <phoneticPr fontId="12"/>
  </si>
  <si>
    <t>5月</t>
    <rPh sb="1" eb="2">
      <t>ガツ</t>
    </rPh>
    <phoneticPr fontId="12"/>
  </si>
  <si>
    <t>6月</t>
    <rPh sb="1" eb="2">
      <t>ガツ</t>
    </rPh>
    <phoneticPr fontId="12"/>
  </si>
  <si>
    <t>7月</t>
    <rPh sb="1" eb="2">
      <t>ガツ</t>
    </rPh>
    <phoneticPr fontId="12"/>
  </si>
  <si>
    <t>8月</t>
    <rPh sb="1" eb="2">
      <t>ガツ</t>
    </rPh>
    <phoneticPr fontId="12"/>
  </si>
  <si>
    <t>9月</t>
    <rPh sb="1" eb="2">
      <t>ガツ</t>
    </rPh>
    <phoneticPr fontId="12"/>
  </si>
  <si>
    <t>10月</t>
    <rPh sb="2" eb="3">
      <t>ガツ</t>
    </rPh>
    <phoneticPr fontId="12"/>
  </si>
  <si>
    <t>11月</t>
    <rPh sb="2" eb="3">
      <t>ガツ</t>
    </rPh>
    <phoneticPr fontId="12"/>
  </si>
  <si>
    <t>12月</t>
    <rPh sb="2" eb="3">
      <t>ガツ</t>
    </rPh>
    <phoneticPr fontId="12"/>
  </si>
  <si>
    <t>1月</t>
    <rPh sb="1" eb="2">
      <t>ガツ</t>
    </rPh>
    <phoneticPr fontId="12"/>
  </si>
  <si>
    <t>2月</t>
    <rPh sb="1" eb="2">
      <t>ガツ</t>
    </rPh>
    <phoneticPr fontId="12"/>
  </si>
  <si>
    <t>3月</t>
    <rPh sb="1" eb="2">
      <t>ガツ</t>
    </rPh>
    <phoneticPr fontId="12"/>
  </si>
  <si>
    <t>45 事業所数・従業者数の推移（民営）</t>
  </si>
  <si>
    <t>産　　　　　　　業</t>
  </si>
  <si>
    <t>事業所数</t>
  </si>
  <si>
    <t>従業者数</t>
  </si>
  <si>
    <t>事業所数</t>
    <rPh sb="0" eb="3">
      <t>ジギョウショ</t>
    </rPh>
    <rPh sb="3" eb="4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</si>
  <si>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</si>
  <si>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農林水産業</t>
  </si>
  <si>
    <t>鉱業</t>
  </si>
  <si>
    <t>建設業</t>
  </si>
  <si>
    <t>製造業</t>
  </si>
  <si>
    <t>電気･ガス･熱供給・水道業</t>
  </si>
  <si>
    <t>金融・保険業</t>
  </si>
  <si>
    <t>不動産業</t>
  </si>
  <si>
    <t>サービス業</t>
  </si>
  <si>
    <t>46-1 商業の推移（卸売業・小売業）</t>
    <rPh sb="5" eb="7">
      <t>ショウギョウ</t>
    </rPh>
    <rPh sb="8" eb="10">
      <t>スイイ</t>
    </rPh>
    <rPh sb="11" eb="13">
      <t>オロシウリ</t>
    </rPh>
    <rPh sb="13" eb="14">
      <t>ギョウ</t>
    </rPh>
    <rPh sb="15" eb="18">
      <t>コウリギョウ</t>
    </rPh>
    <phoneticPr fontId="4"/>
  </si>
  <si>
    <t>商店数</t>
    <rPh sb="0" eb="3">
      <t>ショウテンスウ</t>
    </rPh>
    <phoneticPr fontId="4"/>
  </si>
  <si>
    <t>年間商品販売額（百万円）</t>
    <rPh sb="0" eb="2">
      <t>ネンカン</t>
    </rPh>
    <rPh sb="2" eb="4">
      <t>ショウヒン</t>
    </rPh>
    <rPh sb="4" eb="6">
      <t>ハンバイ</t>
    </rPh>
    <rPh sb="6" eb="7">
      <t>ガク</t>
    </rPh>
    <rPh sb="8" eb="9">
      <t>ヒャク</t>
    </rPh>
    <rPh sb="9" eb="11">
      <t>マンエン</t>
    </rPh>
    <phoneticPr fontId="4"/>
  </si>
  <si>
    <t>総数</t>
    <rPh sb="0" eb="2">
      <t>ソウスウ</t>
    </rPh>
    <phoneticPr fontId="4"/>
  </si>
  <si>
    <t>卸売業</t>
    <rPh sb="0" eb="2">
      <t>オロシウリ</t>
    </rPh>
    <rPh sb="2" eb="3">
      <t>ギョウ</t>
    </rPh>
    <phoneticPr fontId="4"/>
  </si>
  <si>
    <t>小売業</t>
    <rPh sb="0" eb="3">
      <t>コウリギョウ</t>
    </rPh>
    <phoneticPr fontId="4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</si>
  <si>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4"/>
  </si>
  <si>
    <t>46-2　コンビニエンスストアの推移</t>
    <rPh sb="16" eb="18">
      <t>スイイ</t>
    </rPh>
    <phoneticPr fontId="4"/>
  </si>
  <si>
    <t>従業者数</t>
    <rPh sb="0" eb="2">
      <t>ジュウギョウ</t>
    </rPh>
    <rPh sb="2" eb="3">
      <t>モノ</t>
    </rPh>
    <rPh sb="3" eb="4">
      <t>インスウ</t>
    </rPh>
    <phoneticPr fontId="4"/>
  </si>
  <si>
    <t>年間販売額（万円）</t>
    <rPh sb="0" eb="2">
      <t>ネンカン</t>
    </rPh>
    <rPh sb="2" eb="4">
      <t>ハンバイ</t>
    </rPh>
    <rPh sb="4" eb="5">
      <t>ガク</t>
    </rPh>
    <rPh sb="6" eb="8">
      <t>マンエン</t>
    </rPh>
    <phoneticPr fontId="4"/>
  </si>
  <si>
    <t>売場面積（㎡）</t>
    <rPh sb="0" eb="2">
      <t>ウリバ</t>
    </rPh>
    <rPh sb="2" eb="4">
      <t>メンセキ</t>
    </rPh>
    <phoneticPr fontId="4"/>
  </si>
  <si>
    <t>資料：商業統計調査結果</t>
    <rPh sb="0" eb="2">
      <t>シリョウ</t>
    </rPh>
    <rPh sb="3" eb="5">
      <t>ショウギョウ</t>
    </rPh>
    <rPh sb="5" eb="7">
      <t>トウケイ</t>
    </rPh>
    <rPh sb="7" eb="9">
      <t>チョウサ</t>
    </rPh>
    <rPh sb="9" eb="11">
      <t>ケッカ</t>
    </rPh>
    <phoneticPr fontId="4"/>
  </si>
  <si>
    <t>46-3　商業の概要</t>
    <rPh sb="5" eb="7">
      <t>ショウギョウ</t>
    </rPh>
    <rPh sb="8" eb="10">
      <t>ガイヨウ</t>
    </rPh>
    <phoneticPr fontId="4"/>
  </si>
  <si>
    <t>年間商品販売額</t>
    <rPh sb="0" eb="2">
      <t>ネンカン</t>
    </rPh>
    <rPh sb="2" eb="4">
      <t>ショウヒン</t>
    </rPh>
    <rPh sb="4" eb="7">
      <t>ハンバイガク</t>
    </rPh>
    <phoneticPr fontId="4"/>
  </si>
  <si>
    <t>　　　産　業　中　分　類</t>
    <rPh sb="3" eb="4">
      <t>サン</t>
    </rPh>
    <rPh sb="5" eb="6">
      <t>ギョウ</t>
    </rPh>
    <rPh sb="7" eb="8">
      <t>ナカ</t>
    </rPh>
    <rPh sb="9" eb="10">
      <t>ブン</t>
    </rPh>
    <rPh sb="11" eb="12">
      <t>ルイ</t>
    </rPh>
    <phoneticPr fontId="4"/>
  </si>
  <si>
    <r>
      <t>構成比</t>
    </r>
    <r>
      <rPr>
        <sz val="10"/>
        <rFont val="ＭＳ Ｐ明朝"/>
        <family val="1"/>
        <charset val="128"/>
      </rPr>
      <t>（％）</t>
    </r>
    <rPh sb="0" eb="3">
      <t>コウセイヒ</t>
    </rPh>
    <phoneticPr fontId="4"/>
  </si>
  <si>
    <t>（人）</t>
    <rPh sb="1" eb="2">
      <t>ニン</t>
    </rPh>
    <phoneticPr fontId="4"/>
  </si>
  <si>
    <t>（万円）</t>
    <rPh sb="1" eb="3">
      <t>マンエン</t>
    </rPh>
    <phoneticPr fontId="4"/>
  </si>
  <si>
    <t>卸売業</t>
    <rPh sb="0" eb="3">
      <t>オロシウリギョウ</t>
    </rPh>
    <phoneticPr fontId="4"/>
  </si>
  <si>
    <t>各種商品</t>
    <rPh sb="0" eb="2">
      <t>カクシュ</t>
    </rPh>
    <rPh sb="2" eb="4">
      <t>ショウヒン</t>
    </rPh>
    <phoneticPr fontId="4"/>
  </si>
  <si>
    <t>X</t>
    <phoneticPr fontId="4"/>
  </si>
  <si>
    <t>繊維・衣服等</t>
    <rPh sb="0" eb="2">
      <t>センイ</t>
    </rPh>
    <rPh sb="3" eb="5">
      <t>イフク</t>
    </rPh>
    <rPh sb="5" eb="6">
      <t>トウ</t>
    </rPh>
    <phoneticPr fontId="4"/>
  </si>
  <si>
    <t>飲食料品</t>
    <rPh sb="0" eb="4">
      <t>インショクリョウヒン</t>
    </rPh>
    <phoneticPr fontId="4"/>
  </si>
  <si>
    <t>建築材料、鉱物・金属材料等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phoneticPr fontId="4"/>
  </si>
  <si>
    <t>機械器具</t>
    <rPh sb="0" eb="2">
      <t>キカイ</t>
    </rPh>
    <rPh sb="2" eb="4">
      <t>キグ</t>
    </rPh>
    <phoneticPr fontId="4"/>
  </si>
  <si>
    <t>織物・衣服・身の回り品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phoneticPr fontId="4"/>
  </si>
  <si>
    <t>無店舗小売</t>
    <rPh sb="0" eb="3">
      <t>ムテンポ</t>
    </rPh>
    <rPh sb="3" eb="5">
      <t>コウリ</t>
    </rPh>
    <phoneticPr fontId="4"/>
  </si>
  <si>
    <t>資料：平成26年商業統計調査結果</t>
    <rPh sb="0" eb="2">
      <t>シリョウ</t>
    </rPh>
    <rPh sb="3" eb="5">
      <t>ヘイセイ</t>
    </rPh>
    <rPh sb="7" eb="8">
      <t>ネン</t>
    </rPh>
    <rPh sb="8" eb="10">
      <t>ショウギョウ</t>
    </rPh>
    <rPh sb="10" eb="12">
      <t>トウケイ</t>
    </rPh>
    <rPh sb="12" eb="14">
      <t>チョウサ</t>
    </rPh>
    <rPh sb="14" eb="16">
      <t>ケッカ</t>
    </rPh>
    <phoneticPr fontId="4"/>
  </si>
  <si>
    <t>47 工業の概要（平成26年）従業者４人以上の事業所</t>
    <rPh sb="9" eb="11">
      <t>ヘイセイ</t>
    </rPh>
    <rPh sb="13" eb="14">
      <t>ネン</t>
    </rPh>
    <rPh sb="15" eb="18">
      <t>ジュウギョウシャ</t>
    </rPh>
    <rPh sb="19" eb="20">
      <t>ニン</t>
    </rPh>
    <rPh sb="20" eb="22">
      <t>イジョウ</t>
    </rPh>
    <rPh sb="23" eb="26">
      <t>ジギョウショ</t>
    </rPh>
    <phoneticPr fontId="4"/>
  </si>
  <si>
    <t>（単位 万円）</t>
    <phoneticPr fontId="4"/>
  </si>
  <si>
    <t>　　　　事　業　所　数</t>
    <rPh sb="4" eb="5">
      <t>コト</t>
    </rPh>
    <rPh sb="6" eb="7">
      <t>ギョウ</t>
    </rPh>
    <rPh sb="8" eb="9">
      <t>ショ</t>
    </rPh>
    <rPh sb="10" eb="11">
      <t>スウ</t>
    </rPh>
    <phoneticPr fontId="4"/>
  </si>
  <si>
    <t>現金給与</t>
    <rPh sb="0" eb="2">
      <t>ゲンキン</t>
    </rPh>
    <rPh sb="2" eb="4">
      <t>キュウヨ</t>
    </rPh>
    <phoneticPr fontId="4"/>
  </si>
  <si>
    <t>原 材 料</t>
    <rPh sb="0" eb="1">
      <t>ハラ</t>
    </rPh>
    <rPh sb="2" eb="3">
      <t>ザイ</t>
    </rPh>
    <rPh sb="4" eb="5">
      <t>リョウ</t>
    </rPh>
    <phoneticPr fontId="4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</si>
  <si>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4"/>
  </si>
  <si>
    <t>粗付加価値額</t>
    <rPh sb="0" eb="1">
      <t>アラ</t>
    </rPh>
    <rPh sb="1" eb="5">
      <t>フカカチ</t>
    </rPh>
    <rPh sb="5" eb="6">
      <t>ガク</t>
    </rPh>
    <phoneticPr fontId="4"/>
  </si>
  <si>
    <t>有形固定資産</t>
  </si>
  <si>
    <t>産業別</t>
    <rPh sb="0" eb="2">
      <t>サンギョウ</t>
    </rPh>
    <rPh sb="2" eb="3">
      <t>ベツ</t>
    </rPh>
    <phoneticPr fontId="4"/>
  </si>
  <si>
    <t>計</t>
    <rPh sb="0" eb="1">
      <t>ケイ</t>
    </rPh>
    <phoneticPr fontId="4"/>
  </si>
  <si>
    <t>内従業者</t>
    <rPh sb="0" eb="1">
      <t>ウチ</t>
    </rPh>
    <rPh sb="1" eb="4">
      <t>ジュウギョウシャ</t>
    </rPh>
    <phoneticPr fontId="4"/>
  </si>
  <si>
    <t>内従業者</t>
    <rPh sb="0" eb="1">
      <t>ウチ</t>
    </rPh>
    <rPh sb="1" eb="3">
      <t>ジュウギョウ</t>
    </rPh>
    <rPh sb="3" eb="4">
      <t>シャ</t>
    </rPh>
    <phoneticPr fontId="4"/>
  </si>
  <si>
    <t>総　　額</t>
    <rPh sb="0" eb="1">
      <t>フサ</t>
    </rPh>
    <rPh sb="3" eb="4">
      <t>ガク</t>
    </rPh>
    <phoneticPr fontId="4"/>
  </si>
  <si>
    <t>使用額等</t>
    <phoneticPr fontId="4"/>
  </si>
  <si>
    <t>内その他</t>
    <rPh sb="0" eb="1">
      <t>ウチ</t>
    </rPh>
    <rPh sb="3" eb="4">
      <t>タ</t>
    </rPh>
    <phoneticPr fontId="4"/>
  </si>
  <si>
    <t>年末現在高</t>
  </si>
  <si>
    <t>30人～299人</t>
    <phoneticPr fontId="4"/>
  </si>
  <si>
    <t>300人以上</t>
  </si>
  <si>
    <t>収 入 額</t>
    <rPh sb="0" eb="1">
      <t>オサム</t>
    </rPh>
    <rPh sb="2" eb="3">
      <t>イ</t>
    </rPh>
    <rPh sb="4" eb="5">
      <t>ガク</t>
    </rPh>
    <phoneticPr fontId="4"/>
  </si>
  <si>
    <t>(従業者30人以上)</t>
    <rPh sb="1" eb="4">
      <t>ジュウギョウシャ</t>
    </rPh>
    <rPh sb="6" eb="7">
      <t>ヒト</t>
    </rPh>
    <rPh sb="7" eb="9">
      <t>イジョウ</t>
    </rPh>
    <phoneticPr fontId="4"/>
  </si>
  <si>
    <t>製造業計</t>
  </si>
  <si>
    <t>食料品製造業</t>
  </si>
  <si>
    <t>飲料・たばこ・飼料製造業</t>
  </si>
  <si>
    <t>X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</si>
  <si>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</si>
  <si>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</si>
  <si>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</si>
  <si>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</si>
  <si>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</si>
  <si>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</si>
  <si>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</si>
  <si>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</si>
  <si>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</si>
  <si>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</si>
  <si>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</si>
  <si>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</si>
  <si>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</si>
  <si>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</si>
  <si>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</si>
  <si>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</si>
  <si>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</si>
  <si>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</si>
  <si>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</si>
  <si>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</si>
  <si>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資料：平成26年工業統計調査</t>
    <rPh sb="0" eb="2">
      <t>シリョウ</t>
    </rPh>
    <rPh sb="3" eb="5">
      <t>ヘイセイ</t>
    </rPh>
    <rPh sb="7" eb="8">
      <t>ネン</t>
    </rPh>
    <rPh sb="8" eb="10">
      <t>コウギョウ</t>
    </rPh>
    <rPh sb="10" eb="12">
      <t>トウケイ</t>
    </rPh>
    <rPh sb="12" eb="14">
      <t>チョウサ</t>
    </rPh>
    <phoneticPr fontId="4"/>
  </si>
  <si>
    <t>（単位　千円）</t>
  </si>
  <si>
    <t>件数</t>
  </si>
  <si>
    <t>金額</t>
  </si>
  <si>
    <t>消費額</t>
  </si>
  <si>
    <t>D 産業　目次</t>
    <rPh sb="2" eb="4">
      <t>サンギョウ</t>
    </rPh>
    <rPh sb="5" eb="7">
      <t>モクジ</t>
    </rPh>
    <phoneticPr fontId="4"/>
  </si>
  <si>
    <t>28　地区別農家状況</t>
    <rPh sb="3" eb="5">
      <t>チク</t>
    </rPh>
    <rPh sb="5" eb="6">
      <t>ベツ</t>
    </rPh>
    <rPh sb="6" eb="8">
      <t>ノウカ</t>
    </rPh>
    <rPh sb="8" eb="10">
      <t>ジョウキョウ</t>
    </rPh>
    <phoneticPr fontId="4"/>
  </si>
  <si>
    <t>43-2養殖種類別経営対数</t>
    <rPh sb="4" eb="6">
      <t>ヨウショク</t>
    </rPh>
    <rPh sb="6" eb="8">
      <t>シュルイ</t>
    </rPh>
    <rPh sb="8" eb="9">
      <t>ベツ</t>
    </rPh>
    <rPh sb="9" eb="11">
      <t>ケイエイ</t>
    </rPh>
    <rPh sb="11" eb="13">
      <t>タイスウ</t>
    </rPh>
    <phoneticPr fontId="4"/>
  </si>
  <si>
    <t>29経営別農家数の状況</t>
    <rPh sb="2" eb="4">
      <t>ケイエイ</t>
    </rPh>
    <rPh sb="4" eb="5">
      <t>ベツ</t>
    </rPh>
    <rPh sb="5" eb="7">
      <t>ノウカ</t>
    </rPh>
    <rPh sb="7" eb="8">
      <t>スウ</t>
    </rPh>
    <rPh sb="9" eb="11">
      <t>ジョウキョウ</t>
    </rPh>
    <phoneticPr fontId="4"/>
  </si>
  <si>
    <t>44地方卸売市場取扱状況</t>
    <rPh sb="2" eb="4">
      <t>チホウ</t>
    </rPh>
    <rPh sb="4" eb="6">
      <t>オロシウリ</t>
    </rPh>
    <rPh sb="6" eb="8">
      <t>シジョウ</t>
    </rPh>
    <rPh sb="8" eb="10">
      <t>トリアツカイ</t>
    </rPh>
    <rPh sb="10" eb="12">
      <t>ジョウキョウ</t>
    </rPh>
    <phoneticPr fontId="4"/>
  </si>
  <si>
    <t>30経営耕地規模別農家数</t>
    <rPh sb="2" eb="4">
      <t>ケイエイ</t>
    </rPh>
    <rPh sb="4" eb="6">
      <t>コウチ</t>
    </rPh>
    <rPh sb="6" eb="9">
      <t>キボベツ</t>
    </rPh>
    <rPh sb="9" eb="11">
      <t>ノウカ</t>
    </rPh>
    <rPh sb="11" eb="12">
      <t>スウ</t>
    </rPh>
    <phoneticPr fontId="4"/>
  </si>
  <si>
    <t>45-1事業所数・従業者の数推移（平成18年まで）</t>
    <rPh sb="4" eb="7">
      <t>ジギョウショ</t>
    </rPh>
    <rPh sb="7" eb="8">
      <t>スウ</t>
    </rPh>
    <rPh sb="9" eb="12">
      <t>ジュウギョウシャ</t>
    </rPh>
    <rPh sb="13" eb="14">
      <t>カズ</t>
    </rPh>
    <rPh sb="14" eb="16">
      <t>スイイ</t>
    </rPh>
    <rPh sb="17" eb="19">
      <t>ヘイセイ</t>
    </rPh>
    <rPh sb="21" eb="22">
      <t>ネン</t>
    </rPh>
    <phoneticPr fontId="4"/>
  </si>
  <si>
    <t>31農産物販売金額別農家数</t>
    <rPh sb="2" eb="5">
      <t>ノウサンブツ</t>
    </rPh>
    <rPh sb="5" eb="7">
      <t>ハンバイ</t>
    </rPh>
    <rPh sb="7" eb="9">
      <t>キンガク</t>
    </rPh>
    <rPh sb="9" eb="10">
      <t>ベツ</t>
    </rPh>
    <rPh sb="10" eb="12">
      <t>ノウカ</t>
    </rPh>
    <rPh sb="12" eb="13">
      <t>スウ</t>
    </rPh>
    <phoneticPr fontId="4"/>
  </si>
  <si>
    <t>35農用地転用状況</t>
    <rPh sb="2" eb="5">
      <t>ノウヨウチ</t>
    </rPh>
    <rPh sb="5" eb="7">
      <t>テンヨウ</t>
    </rPh>
    <rPh sb="7" eb="9">
      <t>ジョウキョウ</t>
    </rPh>
    <phoneticPr fontId="4"/>
  </si>
  <si>
    <t>46-1商業の推移</t>
    <rPh sb="4" eb="6">
      <t>ショウギョウ</t>
    </rPh>
    <rPh sb="7" eb="9">
      <t>スイイ</t>
    </rPh>
    <phoneticPr fontId="4"/>
  </si>
  <si>
    <t>38主要農業機械普及台数</t>
    <rPh sb="2" eb="4">
      <t>シュヨウ</t>
    </rPh>
    <rPh sb="4" eb="6">
      <t>ノウギョウ</t>
    </rPh>
    <rPh sb="6" eb="8">
      <t>キカイ</t>
    </rPh>
    <rPh sb="8" eb="10">
      <t>フキュウ</t>
    </rPh>
    <rPh sb="10" eb="12">
      <t>ダイスウ</t>
    </rPh>
    <phoneticPr fontId="4"/>
  </si>
  <si>
    <t>46-2コンビニエンスストアの推移</t>
    <rPh sb="15" eb="17">
      <t>スイイ</t>
    </rPh>
    <phoneticPr fontId="4"/>
  </si>
  <si>
    <t>39農業共済事業の概要</t>
    <rPh sb="2" eb="4">
      <t>ノウギョウ</t>
    </rPh>
    <rPh sb="4" eb="6">
      <t>キョウサイ</t>
    </rPh>
    <rPh sb="6" eb="8">
      <t>ジギョウ</t>
    </rPh>
    <rPh sb="9" eb="11">
      <t>ガイヨウ</t>
    </rPh>
    <phoneticPr fontId="4"/>
  </si>
  <si>
    <t>46-3商業の概要</t>
    <rPh sb="4" eb="6">
      <t>ショウギョウ</t>
    </rPh>
    <rPh sb="7" eb="9">
      <t>ガイヨウ</t>
    </rPh>
    <phoneticPr fontId="4"/>
  </si>
  <si>
    <t>40ワーキングホリデー飯田実施状況</t>
    <rPh sb="11" eb="13">
      <t>イイダ</t>
    </rPh>
    <rPh sb="13" eb="15">
      <t>ジッシ</t>
    </rPh>
    <rPh sb="15" eb="17">
      <t>ジョウキョウ</t>
    </rPh>
    <phoneticPr fontId="4"/>
  </si>
  <si>
    <t>47工業の概要</t>
    <rPh sb="2" eb="4">
      <t>コウギョウ</t>
    </rPh>
    <rPh sb="5" eb="7">
      <t>ガイヨウ</t>
    </rPh>
    <phoneticPr fontId="4"/>
  </si>
  <si>
    <t>41林野面積（民有林）</t>
    <rPh sb="2" eb="4">
      <t>リンヤ</t>
    </rPh>
    <rPh sb="4" eb="6">
      <t>メンセキ</t>
    </rPh>
    <rPh sb="7" eb="10">
      <t>ミンユウリン</t>
    </rPh>
    <phoneticPr fontId="4"/>
  </si>
  <si>
    <t>48制度資金状況</t>
    <rPh sb="2" eb="4">
      <t>セイド</t>
    </rPh>
    <rPh sb="4" eb="6">
      <t>シキン</t>
    </rPh>
    <rPh sb="6" eb="8">
      <t>ジョウキョウ</t>
    </rPh>
    <phoneticPr fontId="4"/>
  </si>
  <si>
    <t>43-1養殖方法別池数・養殖面積</t>
    <rPh sb="4" eb="6">
      <t>ヨウショク</t>
    </rPh>
    <rPh sb="6" eb="8">
      <t>ホウホウ</t>
    </rPh>
    <rPh sb="8" eb="9">
      <t>ベツ</t>
    </rPh>
    <rPh sb="9" eb="10">
      <t>イケ</t>
    </rPh>
    <rPh sb="10" eb="11">
      <t>スウ</t>
    </rPh>
    <rPh sb="12" eb="14">
      <t>ヨウショク</t>
    </rPh>
    <rPh sb="14" eb="16">
      <t>メンセキ</t>
    </rPh>
    <phoneticPr fontId="4"/>
  </si>
  <si>
    <t>49観光地利用者調</t>
    <rPh sb="2" eb="5">
      <t>カンコウチ</t>
    </rPh>
    <rPh sb="5" eb="8">
      <t>リヨウシャ</t>
    </rPh>
    <rPh sb="8" eb="9">
      <t>シラ</t>
    </rPh>
    <phoneticPr fontId="4"/>
  </si>
  <si>
    <t>45-2事業所数・従業者の数推移（平成21年～）</t>
    <rPh sb="4" eb="7">
      <t>ジギョウショ</t>
    </rPh>
    <rPh sb="7" eb="8">
      <t>スウ</t>
    </rPh>
    <rPh sb="9" eb="12">
      <t>ジュウギョウシャ</t>
    </rPh>
    <rPh sb="13" eb="14">
      <t>カズ</t>
    </rPh>
    <rPh sb="14" eb="16">
      <t>スイイ</t>
    </rPh>
    <rPh sb="17" eb="19">
      <t>ヘイセイ</t>
    </rPh>
    <rPh sb="21" eb="22">
      <t>ネン</t>
    </rPh>
    <phoneticPr fontId="4"/>
  </si>
  <si>
    <t>目次</t>
    <rPh sb="0" eb="2">
      <t>モクジ</t>
    </rPh>
    <phoneticPr fontId="1"/>
  </si>
  <si>
    <t>28　地区別農家の状況</t>
    <phoneticPr fontId="1"/>
  </si>
  <si>
    <t>各年2月1日現在</t>
    <rPh sb="0" eb="2">
      <t>カクネン</t>
    </rPh>
    <rPh sb="3" eb="4">
      <t>ガツ</t>
    </rPh>
    <rPh sb="5" eb="6">
      <t>ニチ</t>
    </rPh>
    <rPh sb="6" eb="8">
      <t>ゲンザイ</t>
    </rPh>
    <phoneticPr fontId="1"/>
  </si>
  <si>
    <t>販　　売　　農　　家　　数</t>
    <rPh sb="0" eb="1">
      <t>ハン</t>
    </rPh>
    <rPh sb="3" eb="4">
      <t>バイ</t>
    </rPh>
    <rPh sb="6" eb="7">
      <t>ノウ</t>
    </rPh>
    <phoneticPr fontId="1"/>
  </si>
  <si>
    <t>販売農家世帯員数</t>
    <rPh sb="0" eb="2">
      <t>ハンバイ</t>
    </rPh>
    <rPh sb="2" eb="4">
      <t>ノウカ</t>
    </rPh>
    <rPh sb="4" eb="7">
      <t>セタイイン</t>
    </rPh>
    <rPh sb="7" eb="8">
      <t>スウ</t>
    </rPh>
    <phoneticPr fontId="1"/>
  </si>
  <si>
    <t>販売農家1経営体当たり人口</t>
    <rPh sb="0" eb="2">
      <t>ハンバイ</t>
    </rPh>
    <rPh sb="2" eb="4">
      <t>ノウカ</t>
    </rPh>
    <rPh sb="5" eb="7">
      <t>ケイエイ</t>
    </rPh>
    <rPh sb="7" eb="8">
      <t>タイ</t>
    </rPh>
    <rPh sb="8" eb="9">
      <t>ア</t>
    </rPh>
    <rPh sb="11" eb="13">
      <t>ジンコウ</t>
    </rPh>
    <phoneticPr fontId="1"/>
  </si>
  <si>
    <t>専業
農家</t>
    <phoneticPr fontId="1"/>
  </si>
  <si>
    <t>人</t>
    <rPh sb="0" eb="1">
      <t>ニン</t>
    </rPh>
    <phoneticPr fontId="1"/>
  </si>
  <si>
    <t>上村</t>
    <rPh sb="0" eb="2">
      <t>カミムラ</t>
    </rPh>
    <phoneticPr fontId="1"/>
  </si>
  <si>
    <t>南信濃</t>
    <rPh sb="0" eb="3">
      <t>ミナミシナノ</t>
    </rPh>
    <phoneticPr fontId="1"/>
  </si>
  <si>
    <r>
      <rPr>
        <sz val="9"/>
        <rFont val="ＭＳ Ｐ明朝"/>
        <family val="1"/>
        <charset val="128"/>
      </rPr>
      <t>耕作放棄地</t>
    </r>
    <r>
      <rPr>
        <sz val="10"/>
        <rFont val="ＭＳ Ｐ明朝"/>
        <family val="1"/>
        <charset val="128"/>
      </rPr>
      <t xml:space="preserve">
総面積</t>
    </r>
    <rPh sb="0" eb="2">
      <t>コウサク</t>
    </rPh>
    <rPh sb="2" eb="4">
      <t>ホウキ</t>
    </rPh>
    <rPh sb="4" eb="5">
      <t>チ</t>
    </rPh>
    <phoneticPr fontId="1"/>
  </si>
  <si>
    <t>農家1戸当たり経営耕地面積</t>
    <phoneticPr fontId="1"/>
  </si>
  <si>
    <t>飼料用作物だけを作った田</t>
    <rPh sb="0" eb="3">
      <t>シリョウヨウ</t>
    </rPh>
    <rPh sb="3" eb="5">
      <t>サクモツ</t>
    </rPh>
    <rPh sb="8" eb="9">
      <t>ツク</t>
    </rPh>
    <rPh sb="11" eb="12">
      <t>タ</t>
    </rPh>
    <phoneticPr fontId="1"/>
  </si>
  <si>
    <t>牧草
専用</t>
    <phoneticPr fontId="1"/>
  </si>
  <si>
    <t>茶</t>
    <rPh sb="0" eb="1">
      <t>チャ</t>
    </rPh>
    <phoneticPr fontId="1"/>
  </si>
  <si>
    <t>ha</t>
    <phoneticPr fontId="1"/>
  </si>
  <si>
    <t>..</t>
    <phoneticPr fontId="1"/>
  </si>
  <si>
    <t>..</t>
    <phoneticPr fontId="1"/>
  </si>
  <si>
    <t>-</t>
    <phoneticPr fontId="1"/>
  </si>
  <si>
    <t>-</t>
    <phoneticPr fontId="1"/>
  </si>
  <si>
    <t>※経営耕地面積と耕作放棄地面積は報告書のデータを四捨五入したため、面積による計は一致しない。</t>
    <rPh sb="1" eb="3">
      <t>ケイエイ</t>
    </rPh>
    <rPh sb="3" eb="5">
      <t>コウチ</t>
    </rPh>
    <rPh sb="5" eb="7">
      <t>メンセキ</t>
    </rPh>
    <rPh sb="8" eb="10">
      <t>コウサク</t>
    </rPh>
    <rPh sb="10" eb="12">
      <t>ホウキ</t>
    </rPh>
    <rPh sb="12" eb="13">
      <t>チ</t>
    </rPh>
    <rPh sb="13" eb="15">
      <t>メンセキ</t>
    </rPh>
    <rPh sb="16" eb="19">
      <t>ホウコクショ</t>
    </rPh>
    <rPh sb="24" eb="28">
      <t>シシャゴニュウ</t>
    </rPh>
    <phoneticPr fontId="1"/>
  </si>
  <si>
    <t>※耕作放棄地面積は販売農家のもの。</t>
    <rPh sb="1" eb="3">
      <t>コウサク</t>
    </rPh>
    <rPh sb="3" eb="5">
      <t>ホウキ</t>
    </rPh>
    <rPh sb="5" eb="6">
      <t>チ</t>
    </rPh>
    <rPh sb="6" eb="8">
      <t>メンセキ</t>
    </rPh>
    <rPh sb="9" eb="11">
      <t>ハンバイ</t>
    </rPh>
    <rPh sb="11" eb="13">
      <t>ノウカ</t>
    </rPh>
    <phoneticPr fontId="1"/>
  </si>
  <si>
    <t>※農家人口を販売農家世帯員数に、農家1戸当たり人口を販売農家1経営体あたり人口に変更。</t>
    <rPh sb="1" eb="3">
      <t>ノウカ</t>
    </rPh>
    <rPh sb="3" eb="5">
      <t>ジンコウ</t>
    </rPh>
    <rPh sb="6" eb="8">
      <t>ハンバイ</t>
    </rPh>
    <rPh sb="8" eb="10">
      <t>ノウカ</t>
    </rPh>
    <rPh sb="10" eb="13">
      <t>セタイイン</t>
    </rPh>
    <rPh sb="13" eb="14">
      <t>スウ</t>
    </rPh>
    <rPh sb="16" eb="18">
      <t>ノウカ</t>
    </rPh>
    <rPh sb="19" eb="20">
      <t>コ</t>
    </rPh>
    <rPh sb="20" eb="21">
      <t>ア</t>
    </rPh>
    <rPh sb="23" eb="25">
      <t>ジンコウ</t>
    </rPh>
    <rPh sb="26" eb="28">
      <t>ハンバイ</t>
    </rPh>
    <rPh sb="28" eb="30">
      <t>ノウカ</t>
    </rPh>
    <rPh sb="31" eb="33">
      <t>ケイエイ</t>
    </rPh>
    <rPh sb="33" eb="34">
      <t>タイ</t>
    </rPh>
    <rPh sb="37" eb="39">
      <t>ジンコウ</t>
    </rPh>
    <rPh sb="40" eb="42">
      <t>ヘンコウ</t>
    </rPh>
    <phoneticPr fontId="1"/>
  </si>
  <si>
    <t>※販売農家数には「経営耕地なし」も含む。</t>
    <rPh sb="1" eb="3">
      <t>ハンバイ</t>
    </rPh>
    <rPh sb="3" eb="5">
      <t>ノウカ</t>
    </rPh>
    <rPh sb="5" eb="6">
      <t>スウ</t>
    </rPh>
    <rPh sb="9" eb="11">
      <t>ケイエイ</t>
    </rPh>
    <rPh sb="11" eb="13">
      <t>コウチ</t>
    </rPh>
    <rPh sb="17" eb="18">
      <t>フク</t>
    </rPh>
    <phoneticPr fontId="1"/>
  </si>
  <si>
    <t>目次</t>
    <rPh sb="0" eb="2">
      <t>モクジ</t>
    </rPh>
    <phoneticPr fontId="23"/>
  </si>
  <si>
    <t>29 経営別農家数の状況</t>
    <phoneticPr fontId="1"/>
  </si>
  <si>
    <t>販売を目的とした農作物別農家数</t>
    <rPh sb="11" eb="12">
      <t>ベツ</t>
    </rPh>
    <rPh sb="12" eb="14">
      <t>ノウカ</t>
    </rPh>
    <rPh sb="14" eb="15">
      <t>スウ</t>
    </rPh>
    <phoneticPr fontId="1"/>
  </si>
  <si>
    <t>その他の
工芸作物</t>
    <phoneticPr fontId="1"/>
  </si>
  <si>
    <t>結球
白菜</t>
    <phoneticPr fontId="1"/>
  </si>
  <si>
    <t>キャベツ</t>
    <phoneticPr fontId="1"/>
  </si>
  <si>
    <t>メロン</t>
    <phoneticPr fontId="1"/>
  </si>
  <si>
    <t>その他</t>
    <phoneticPr fontId="1"/>
  </si>
  <si>
    <t>花き類
花木</t>
    <phoneticPr fontId="1"/>
  </si>
  <si>
    <t>種苗
苗木</t>
    <phoneticPr fontId="1"/>
  </si>
  <si>
    <t>飼料用
作物</t>
    <phoneticPr fontId="1"/>
  </si>
  <si>
    <t>の野菜</t>
    <rPh sb="1" eb="3">
      <t>ヤサイ</t>
    </rPh>
    <phoneticPr fontId="1"/>
  </si>
  <si>
    <t>..</t>
    <phoneticPr fontId="1"/>
  </si>
  <si>
    <t>※7年までは販売農家数、12年からは作付農家数</t>
    <rPh sb="2" eb="3">
      <t>ネン</t>
    </rPh>
    <rPh sb="6" eb="8">
      <t>ハンバイ</t>
    </rPh>
    <rPh sb="8" eb="9">
      <t>ノウ</t>
    </rPh>
    <rPh sb="9" eb="10">
      <t>イエ</t>
    </rPh>
    <rPh sb="10" eb="11">
      <t>スウ</t>
    </rPh>
    <rPh sb="14" eb="15">
      <t>ネン</t>
    </rPh>
    <rPh sb="18" eb="20">
      <t>サクツ</t>
    </rPh>
    <rPh sb="20" eb="22">
      <t>ノウカ</t>
    </rPh>
    <rPh sb="22" eb="23">
      <t>スウ</t>
    </rPh>
    <phoneticPr fontId="1"/>
  </si>
  <si>
    <t>家畜飼養・養蚕農家数</t>
    <phoneticPr fontId="1"/>
  </si>
  <si>
    <t>乳用牛</t>
    <rPh sb="1" eb="2">
      <t>ヨウ</t>
    </rPh>
    <phoneticPr fontId="1"/>
  </si>
  <si>
    <t>肉用牛</t>
    <rPh sb="1" eb="2">
      <t>ヨウ</t>
    </rPh>
    <phoneticPr fontId="1"/>
  </si>
  <si>
    <t>種鶏</t>
    <rPh sb="0" eb="1">
      <t>シュ</t>
    </rPh>
    <rPh sb="1" eb="2">
      <t>トリ</t>
    </rPh>
    <phoneticPr fontId="1"/>
  </si>
  <si>
    <t>..</t>
    <phoneticPr fontId="1"/>
  </si>
  <si>
    <t>施設園芸</t>
    <rPh sb="0" eb="2">
      <t>シセツ</t>
    </rPh>
    <phoneticPr fontId="1"/>
  </si>
  <si>
    <t>施設別農家数</t>
    <rPh sb="0" eb="2">
      <t>シセツ</t>
    </rPh>
    <rPh sb="2" eb="3">
      <t>ベツ</t>
    </rPh>
    <rPh sb="3" eb="5">
      <t>ノウカ</t>
    </rPh>
    <rPh sb="5" eb="6">
      <t>スウ</t>
    </rPh>
    <phoneticPr fontId="1"/>
  </si>
  <si>
    <t>施設で農産物を収穫した農家数</t>
    <rPh sb="0" eb="2">
      <t>シセツ</t>
    </rPh>
    <rPh sb="3" eb="6">
      <t>ノウサンブツ</t>
    </rPh>
    <rPh sb="7" eb="9">
      <t>シュウカク</t>
    </rPh>
    <rPh sb="11" eb="13">
      <t>ノウカ</t>
    </rPh>
    <rPh sb="13" eb="14">
      <t>スウ</t>
    </rPh>
    <phoneticPr fontId="1"/>
  </si>
  <si>
    <t>年</t>
    <rPh sb="0" eb="1">
      <t>ネン</t>
    </rPh>
    <phoneticPr fontId="1"/>
  </si>
  <si>
    <t>施設園芸</t>
    <phoneticPr fontId="1"/>
  </si>
  <si>
    <t>花き・
花木</t>
    <phoneticPr fontId="1"/>
  </si>
  <si>
    <t>..</t>
    <phoneticPr fontId="1"/>
  </si>
  <si>
    <t>果樹別栽培農家数</t>
    <phoneticPr fontId="1"/>
  </si>
  <si>
    <t>かんきつ類</t>
    <rPh sb="4" eb="5">
      <t>ルイ</t>
    </rPh>
    <phoneticPr fontId="1"/>
  </si>
  <si>
    <t>その他</t>
    <phoneticPr fontId="1"/>
  </si>
  <si>
    <t>30 経営耕地規模別農家数</t>
    <phoneticPr fontId="1"/>
  </si>
  <si>
    <t>販売
農家
総数</t>
    <rPh sb="0" eb="2">
      <t>ハンバイ</t>
    </rPh>
    <phoneticPr fontId="1"/>
  </si>
  <si>
    <t>※平成17年からは、2.0～2.5と2.5～3.0を区別できない。</t>
    <rPh sb="1" eb="3">
      <t>ヘイセイ</t>
    </rPh>
    <rPh sb="5" eb="6">
      <t>ネン</t>
    </rPh>
    <rPh sb="26" eb="28">
      <t>クベツ</t>
    </rPh>
    <phoneticPr fontId="1"/>
  </si>
  <si>
    <t>31 農産物販売金額別農家数</t>
    <rPh sb="3" eb="6">
      <t>ノウサンブツ</t>
    </rPh>
    <rPh sb="6" eb="8">
      <t>ハンバイ</t>
    </rPh>
    <rPh sb="8" eb="10">
      <t>キンガク</t>
    </rPh>
    <rPh sb="10" eb="11">
      <t>ベツ</t>
    </rPh>
    <rPh sb="11" eb="13">
      <t>ノウカ</t>
    </rPh>
    <rPh sb="13" eb="14">
      <t>スウ</t>
    </rPh>
    <phoneticPr fontId="1"/>
  </si>
  <si>
    <t>農家数</t>
    <rPh sb="0" eb="2">
      <t>ノウカ</t>
    </rPh>
    <rPh sb="2" eb="3">
      <t>スウ</t>
    </rPh>
    <phoneticPr fontId="1"/>
  </si>
  <si>
    <t>販売なし</t>
    <rPh sb="0" eb="2">
      <t>ハンバイ</t>
    </rPh>
    <phoneticPr fontId="1"/>
  </si>
  <si>
    <t>15万円
未満</t>
    <phoneticPr fontId="1"/>
  </si>
  <si>
    <t>15～50</t>
    <phoneticPr fontId="1"/>
  </si>
  <si>
    <t>50
～
100</t>
    <phoneticPr fontId="1"/>
  </si>
  <si>
    <t>100
～
200</t>
    <phoneticPr fontId="1"/>
  </si>
  <si>
    <t>200
～
300</t>
    <phoneticPr fontId="1"/>
  </si>
  <si>
    <t>300
～
500</t>
    <phoneticPr fontId="1"/>
  </si>
  <si>
    <t>500
～
700</t>
    <phoneticPr fontId="1"/>
  </si>
  <si>
    <t>700
～
1,000</t>
    <phoneticPr fontId="1"/>
  </si>
  <si>
    <t>1,000
～
1,500</t>
    <phoneticPr fontId="1"/>
  </si>
  <si>
    <t>1,500
～
2,000</t>
    <phoneticPr fontId="1"/>
  </si>
  <si>
    <t>2,000
～
3,000</t>
    <phoneticPr fontId="1"/>
  </si>
  <si>
    <t>3,000
万円
以上</t>
    <rPh sb="6" eb="7">
      <t>マン</t>
    </rPh>
    <rPh sb="7" eb="8">
      <t>エン</t>
    </rPh>
    <rPh sb="9" eb="11">
      <t>イジョウ</t>
    </rPh>
    <phoneticPr fontId="1"/>
  </si>
  <si>
    <t>※平成12年からは、15万円未満と15～50万円の数値は区別できない。</t>
    <rPh sb="1" eb="3">
      <t>ヘイセイ</t>
    </rPh>
    <rPh sb="5" eb="6">
      <t>ネン</t>
    </rPh>
    <rPh sb="12" eb="14">
      <t>マンエン</t>
    </rPh>
    <rPh sb="14" eb="16">
      <t>ミマン</t>
    </rPh>
    <rPh sb="22" eb="24">
      <t>マンエン</t>
    </rPh>
    <rPh sb="25" eb="27">
      <t>スウチ</t>
    </rPh>
    <rPh sb="28" eb="30">
      <t>クベツ</t>
    </rPh>
    <phoneticPr fontId="1"/>
  </si>
  <si>
    <t>資料：農林業センサス結果</t>
    <rPh sb="0" eb="2">
      <t>シリョウ</t>
    </rPh>
    <rPh sb="3" eb="6">
      <t>ノウリンギョウ</t>
    </rPh>
    <rPh sb="10" eb="12">
      <t>ケッカ</t>
    </rPh>
    <phoneticPr fontId="1"/>
  </si>
  <si>
    <r>
      <t>35 農用地転用状況</t>
    </r>
    <r>
      <rPr>
        <sz val="11"/>
        <rFont val="ＭＳ Ｐ明朝"/>
        <family val="1"/>
        <charset val="128"/>
      </rPr>
      <t>（農地法許可申請に係わる分）</t>
    </r>
    <rPh sb="3" eb="6">
      <t>ノウヨウチ</t>
    </rPh>
    <rPh sb="6" eb="8">
      <t>テンヨウ</t>
    </rPh>
    <rPh sb="8" eb="10">
      <t>ジョウキョウ</t>
    </rPh>
    <rPh sb="11" eb="13">
      <t>ノウチ</t>
    </rPh>
    <rPh sb="13" eb="14">
      <t>ホウ</t>
    </rPh>
    <rPh sb="14" eb="16">
      <t>キョカ</t>
    </rPh>
    <rPh sb="16" eb="18">
      <t>シンセイ</t>
    </rPh>
    <rPh sb="19" eb="20">
      <t>カカ</t>
    </rPh>
    <rPh sb="22" eb="23">
      <t>ブン</t>
    </rPh>
    <phoneticPr fontId="1"/>
  </si>
  <si>
    <t>資料：農業委員会農地係</t>
    <phoneticPr fontId="1"/>
  </si>
  <si>
    <t>38 主要農業機械所有台数</t>
    <rPh sb="3" eb="5">
      <t>シュヨウ</t>
    </rPh>
    <rPh sb="5" eb="7">
      <t>ノウギョウ</t>
    </rPh>
    <rPh sb="7" eb="9">
      <t>キカイ</t>
    </rPh>
    <rPh sb="9" eb="11">
      <t>ショユウ</t>
    </rPh>
    <rPh sb="11" eb="13">
      <t>ダイスウ</t>
    </rPh>
    <phoneticPr fontId="1"/>
  </si>
  <si>
    <t>各年2月1日現在（単位　台）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ダイ</t>
    </rPh>
    <phoneticPr fontId="1"/>
  </si>
  <si>
    <t>動力耕うん機・農用トラクター</t>
    <rPh sb="0" eb="2">
      <t>ドウリョク</t>
    </rPh>
    <rPh sb="2" eb="3">
      <t>タガヤ</t>
    </rPh>
    <rPh sb="5" eb="6">
      <t>キ</t>
    </rPh>
    <rPh sb="7" eb="8">
      <t>ノウ</t>
    </rPh>
    <rPh sb="8" eb="9">
      <t>センヨウ</t>
    </rPh>
    <phoneticPr fontId="1"/>
  </si>
  <si>
    <t>動力
防除機</t>
    <rPh sb="0" eb="2">
      <t>ドウリョク</t>
    </rPh>
    <rPh sb="3" eb="5">
      <t>ボウジョ</t>
    </rPh>
    <rPh sb="5" eb="6">
      <t>キ</t>
    </rPh>
    <phoneticPr fontId="1"/>
  </si>
  <si>
    <t>乗用型
スピード
スプレヤー</t>
    <rPh sb="0" eb="2">
      <t>ジョウヨウ</t>
    </rPh>
    <rPh sb="2" eb="3">
      <t>ガタ</t>
    </rPh>
    <phoneticPr fontId="1"/>
  </si>
  <si>
    <t>動力
田植機</t>
    <rPh sb="0" eb="2">
      <t>ドウリョク</t>
    </rPh>
    <rPh sb="3" eb="6">
      <t>タウエキ</t>
    </rPh>
    <phoneticPr fontId="1"/>
  </si>
  <si>
    <t>バインダー</t>
    <phoneticPr fontId="1"/>
  </si>
  <si>
    <t>自脱型
コンバイン</t>
    <rPh sb="0" eb="1">
      <t>ジ</t>
    </rPh>
    <rPh sb="1" eb="2">
      <t>ダツ</t>
    </rPh>
    <rPh sb="2" eb="3">
      <t>カタ</t>
    </rPh>
    <phoneticPr fontId="1"/>
  </si>
  <si>
    <t>普通型
コンバイン</t>
    <rPh sb="0" eb="3">
      <t>フツウガタ</t>
    </rPh>
    <phoneticPr fontId="1"/>
  </si>
  <si>
    <t>米麦用
乾燥機</t>
    <rPh sb="0" eb="1">
      <t>コメ</t>
    </rPh>
    <rPh sb="1" eb="2">
      <t>ムギ</t>
    </rPh>
    <rPh sb="2" eb="3">
      <t>ヨウ</t>
    </rPh>
    <rPh sb="4" eb="7">
      <t>カンソウキ</t>
    </rPh>
    <phoneticPr fontId="1"/>
  </si>
  <si>
    <t>歩行型</t>
    <rPh sb="0" eb="2">
      <t>ホコウ</t>
    </rPh>
    <rPh sb="2" eb="3">
      <t>ガタ</t>
    </rPh>
    <phoneticPr fontId="1"/>
  </si>
  <si>
    <t>15馬力
未満</t>
    <rPh sb="2" eb="4">
      <t>バリキ</t>
    </rPh>
    <rPh sb="5" eb="7">
      <t>ミマン</t>
    </rPh>
    <phoneticPr fontId="1"/>
  </si>
  <si>
    <t>15～30</t>
    <phoneticPr fontId="1"/>
  </si>
  <si>
    <t>30馬力
以上</t>
    <rPh sb="2" eb="4">
      <t>バリキ</t>
    </rPh>
    <rPh sb="5" eb="7">
      <t>イジョウ</t>
    </rPh>
    <phoneticPr fontId="1"/>
  </si>
  <si>
    <t>動力田植機</t>
    <rPh sb="0" eb="2">
      <t>ドウリョク</t>
    </rPh>
    <rPh sb="2" eb="4">
      <t>タウ</t>
    </rPh>
    <rPh sb="4" eb="5">
      <t>キ</t>
    </rPh>
    <phoneticPr fontId="1"/>
  </si>
  <si>
    <t>トラクター</t>
    <phoneticPr fontId="1"/>
  </si>
  <si>
    <t>コンバイン</t>
    <phoneticPr fontId="1"/>
  </si>
  <si>
    <t>経営体数</t>
    <rPh sb="0" eb="2">
      <t>ケイエイ</t>
    </rPh>
    <rPh sb="2" eb="3">
      <t>タイ</t>
    </rPh>
    <rPh sb="3" eb="4">
      <t>スウ</t>
    </rPh>
    <phoneticPr fontId="1"/>
  </si>
  <si>
    <t>台数</t>
    <rPh sb="0" eb="1">
      <t>ダイ</t>
    </rPh>
    <rPh sb="1" eb="2">
      <t>スウ</t>
    </rPh>
    <phoneticPr fontId="1"/>
  </si>
  <si>
    <t>台数</t>
    <rPh sb="0" eb="2">
      <t>ダイスウ</t>
    </rPh>
    <phoneticPr fontId="1"/>
  </si>
  <si>
    <t>39 農業共済事業の概要</t>
    <phoneticPr fontId="1"/>
  </si>
  <si>
    <t>項    目</t>
    <phoneticPr fontId="1"/>
  </si>
  <si>
    <t>農作物共済</t>
    <rPh sb="1" eb="2">
      <t>サク</t>
    </rPh>
    <phoneticPr fontId="1"/>
  </si>
  <si>
    <t>かき</t>
    <phoneticPr fontId="1"/>
  </si>
  <si>
    <r>
      <t>共済金額</t>
    </r>
    <r>
      <rPr>
        <sz val="6"/>
        <rFont val="ＭＳ Ｐ明朝"/>
        <family val="1"/>
        <charset val="128"/>
      </rPr>
      <t>（千円）</t>
    </r>
    <rPh sb="0" eb="2">
      <t>キョウサイ</t>
    </rPh>
    <rPh sb="2" eb="4">
      <t>キンガク</t>
    </rPh>
    <rPh sb="5" eb="7">
      <t>センエン</t>
    </rPh>
    <phoneticPr fontId="1"/>
  </si>
  <si>
    <r>
      <t>共済支払金</t>
    </r>
    <r>
      <rPr>
        <sz val="6"/>
        <rFont val="ＭＳ Ｐ明朝"/>
        <family val="1"/>
        <charset val="128"/>
      </rPr>
      <t>（千円）</t>
    </r>
    <rPh sb="0" eb="2">
      <t>キョウサイ</t>
    </rPh>
    <rPh sb="2" eb="4">
      <t>シハライ</t>
    </rPh>
    <rPh sb="4" eb="5">
      <t>キン</t>
    </rPh>
    <rPh sb="6" eb="8">
      <t>センエン</t>
    </rPh>
    <phoneticPr fontId="1"/>
  </si>
  <si>
    <r>
      <t>被害率</t>
    </r>
    <r>
      <rPr>
        <sz val="6"/>
        <rFont val="ＭＳ Ｐ明朝"/>
        <family val="1"/>
        <charset val="128"/>
      </rPr>
      <t>（％）</t>
    </r>
    <rPh sb="0" eb="3">
      <t>ヒガイリツ</t>
    </rPh>
    <phoneticPr fontId="1"/>
  </si>
  <si>
    <t>蚕繭</t>
    <rPh sb="0" eb="1">
      <t>サン</t>
    </rPh>
    <rPh sb="1" eb="2">
      <t>ケン</t>
    </rPh>
    <phoneticPr fontId="1"/>
  </si>
  <si>
    <t>※被害率は共済金額に対する共済支払金の割合。</t>
    <phoneticPr fontId="1"/>
  </si>
  <si>
    <t>40 ワーキングホリデー飯田の実施状況</t>
    <rPh sb="12" eb="14">
      <t>イイダ</t>
    </rPh>
    <rPh sb="15" eb="17">
      <t>ジッシ</t>
    </rPh>
    <rPh sb="17" eb="19">
      <t>ジョウキョウ</t>
    </rPh>
    <phoneticPr fontId="1"/>
  </si>
  <si>
    <t>受入農家数</t>
    <rPh sb="0" eb="2">
      <t>ウケイレ</t>
    </rPh>
    <rPh sb="2" eb="4">
      <t>ノウカ</t>
    </rPh>
    <rPh sb="4" eb="5">
      <t>スウ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</si>
  <si>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</si>
  <si>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参加者
地域別内訳</t>
    <rPh sb="0" eb="2">
      <t>サンカ</t>
    </rPh>
    <rPh sb="2" eb="3">
      <t>シャ</t>
    </rPh>
    <rPh sb="4" eb="6">
      <t>チイキ</t>
    </rPh>
    <rPh sb="6" eb="7">
      <t>ベツ</t>
    </rPh>
    <rPh sb="7" eb="9">
      <t>ウチワケ</t>
    </rPh>
    <phoneticPr fontId="1"/>
  </si>
  <si>
    <t>　　　関東（東京、神奈川、埼玉、千葉、茨城、群馬他）</t>
    <rPh sb="3" eb="5">
      <t>カントウ</t>
    </rPh>
    <rPh sb="6" eb="8">
      <t>トウキョウ</t>
    </rPh>
    <rPh sb="9" eb="12">
      <t>カナガワ</t>
    </rPh>
    <rPh sb="13" eb="15">
      <t>サイタマ</t>
    </rPh>
    <rPh sb="16" eb="18">
      <t>チバ</t>
    </rPh>
    <rPh sb="19" eb="21">
      <t>イバラギ</t>
    </rPh>
    <rPh sb="22" eb="24">
      <t>グンマ</t>
    </rPh>
    <rPh sb="24" eb="25">
      <t>ホカ</t>
    </rPh>
    <phoneticPr fontId="1"/>
  </si>
  <si>
    <t>　　　関西（大阪、兵庫、京都、奈良、滋賀）</t>
    <rPh sb="3" eb="5">
      <t>カンサイ</t>
    </rPh>
    <rPh sb="6" eb="8">
      <t>オオサカ</t>
    </rPh>
    <rPh sb="9" eb="11">
      <t>ヒョウゴ</t>
    </rPh>
    <rPh sb="12" eb="14">
      <t>キョウト</t>
    </rPh>
    <rPh sb="15" eb="17">
      <t>ナラ</t>
    </rPh>
    <rPh sb="18" eb="20">
      <t>シガ</t>
    </rPh>
    <phoneticPr fontId="1"/>
  </si>
  <si>
    <t>　　　中京（愛知、静岡、三重、岐阜）</t>
    <rPh sb="3" eb="5">
      <t>チュウキョウ</t>
    </rPh>
    <rPh sb="6" eb="8">
      <t>アイチ</t>
    </rPh>
    <rPh sb="9" eb="11">
      <t>シズオカ</t>
    </rPh>
    <rPh sb="12" eb="14">
      <t>ミエ</t>
    </rPh>
    <rPh sb="15" eb="17">
      <t>ギフ</t>
    </rPh>
    <phoneticPr fontId="1"/>
  </si>
  <si>
    <t>その他</t>
    <rPh sb="2" eb="3">
      <t>タ</t>
    </rPh>
    <phoneticPr fontId="1"/>
  </si>
  <si>
    <t>参加者
季節別内訳</t>
    <rPh sb="0" eb="2">
      <t>サンカ</t>
    </rPh>
    <rPh sb="2" eb="3">
      <t>シャ</t>
    </rPh>
    <rPh sb="4" eb="6">
      <t>キセツ</t>
    </rPh>
    <rPh sb="6" eb="7">
      <t>ベツ</t>
    </rPh>
    <rPh sb="7" eb="9">
      <t>ウチワケ</t>
    </rPh>
    <phoneticPr fontId="1"/>
  </si>
  <si>
    <t>春（4～6月）</t>
    <rPh sb="0" eb="1">
      <t>ハル</t>
    </rPh>
    <rPh sb="5" eb="6">
      <t>ガツ</t>
    </rPh>
    <phoneticPr fontId="1"/>
  </si>
  <si>
    <t>夏（７～９月）</t>
    <rPh sb="0" eb="1">
      <t>ナツ</t>
    </rPh>
    <rPh sb="5" eb="6">
      <t>ガツ</t>
    </rPh>
    <phoneticPr fontId="1"/>
  </si>
  <si>
    <t>秋（１０～１２月）</t>
    <rPh sb="0" eb="1">
      <t>アキ</t>
    </rPh>
    <rPh sb="7" eb="8">
      <t>ガツ</t>
    </rPh>
    <phoneticPr fontId="1"/>
  </si>
  <si>
    <t>冬（１～３月）</t>
    <rPh sb="0" eb="1">
      <t>フユ</t>
    </rPh>
    <rPh sb="5" eb="6">
      <t>ガツ</t>
    </rPh>
    <phoneticPr fontId="1"/>
  </si>
  <si>
    <t>男女構成比</t>
    <rPh sb="0" eb="2">
      <t>ダンジョ</t>
    </rPh>
    <rPh sb="2" eb="5">
      <t>コウセイヒ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</si>
  <si>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</si>
  <si>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</si>
  <si>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年齢別構成比</t>
    <rPh sb="0" eb="2">
      <t>ネンレイ</t>
    </rPh>
    <rPh sb="2" eb="3">
      <t>ベツ</t>
    </rPh>
    <rPh sb="3" eb="6">
      <t>コウセイヒ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</si>
  <si>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</si>
  <si>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</si>
  <si>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</si>
  <si>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</si>
  <si>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</si>
  <si>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60代以上</t>
    <rPh sb="2" eb="3">
      <t>ダイ</t>
    </rPh>
    <rPh sb="3" eb="5">
      <t>イジョウ</t>
    </rPh>
    <phoneticPr fontId="1"/>
  </si>
  <si>
    <t>年度</t>
    <rPh sb="0" eb="2">
      <t>ネンド</t>
    </rPh>
    <phoneticPr fontId="1"/>
  </si>
  <si>
    <t>参加者人数</t>
    <rPh sb="0" eb="3">
      <t>サンカシャ</t>
    </rPh>
    <rPh sb="3" eb="5">
      <t>ニンズウ</t>
    </rPh>
    <phoneticPr fontId="1"/>
  </si>
  <si>
    <t>延べ日数</t>
    <rPh sb="0" eb="1">
      <t>ノ</t>
    </rPh>
    <rPh sb="2" eb="4">
      <t>ニッスウ</t>
    </rPh>
    <phoneticPr fontId="1"/>
  </si>
  <si>
    <t>41　林野面積（民有林）</t>
    <rPh sb="3" eb="5">
      <t>リンヤ</t>
    </rPh>
    <rPh sb="5" eb="7">
      <t>メンセキ</t>
    </rPh>
    <rPh sb="8" eb="11">
      <t>ミンユウリン</t>
    </rPh>
    <phoneticPr fontId="1"/>
  </si>
  <si>
    <t>区　　分</t>
    <rPh sb="0" eb="4">
      <t>クブン</t>
    </rPh>
    <phoneticPr fontId="1"/>
  </si>
  <si>
    <t>森　　　　　　　　林</t>
    <rPh sb="0" eb="10">
      <t>シンリン</t>
    </rPh>
    <phoneticPr fontId="1"/>
  </si>
  <si>
    <t>総　　数</t>
    <rPh sb="0" eb="4">
      <t>ソウスウ</t>
    </rPh>
    <phoneticPr fontId="1"/>
  </si>
  <si>
    <t>針葉樹林</t>
    <rPh sb="0" eb="2">
      <t>シンヨウ</t>
    </rPh>
    <rPh sb="2" eb="4">
      <t>ジュリン</t>
    </rPh>
    <phoneticPr fontId="1"/>
  </si>
  <si>
    <t>広葉樹林</t>
    <rPh sb="0" eb="2">
      <t>コウヨウ</t>
    </rPh>
    <rPh sb="2" eb="4">
      <t>ジュリン</t>
    </rPh>
    <phoneticPr fontId="1"/>
  </si>
  <si>
    <t>竹林</t>
    <rPh sb="0" eb="2">
      <t>チクリン</t>
    </rPh>
    <phoneticPr fontId="1"/>
  </si>
  <si>
    <t>無立木地　　　　崩壊地他</t>
    <rPh sb="0" eb="1">
      <t>ム</t>
    </rPh>
    <rPh sb="1" eb="2">
      <t>リツ</t>
    </rPh>
    <rPh sb="2" eb="3">
      <t>キ</t>
    </rPh>
    <rPh sb="3" eb="4">
      <t>チ</t>
    </rPh>
    <rPh sb="8" eb="10">
      <t>ホウカイ</t>
    </rPh>
    <rPh sb="10" eb="11">
      <t>チ</t>
    </rPh>
    <rPh sb="11" eb="12">
      <t>ホカ</t>
    </rPh>
    <phoneticPr fontId="1"/>
  </si>
  <si>
    <t>公私有林</t>
    <rPh sb="0" eb="1">
      <t>オオヤケ</t>
    </rPh>
    <rPh sb="1" eb="2">
      <t>ワタクシ</t>
    </rPh>
    <rPh sb="3" eb="4">
      <t>ハヤシ</t>
    </rPh>
    <phoneticPr fontId="1"/>
  </si>
  <si>
    <t>資料：長野県民有林の現況</t>
    <rPh sb="0" eb="2">
      <t>シリョウ</t>
    </rPh>
    <rPh sb="3" eb="6">
      <t>ナガノケン</t>
    </rPh>
    <rPh sb="6" eb="9">
      <t>ミンユウリン</t>
    </rPh>
    <rPh sb="10" eb="12">
      <t>ゲンキョウ</t>
    </rPh>
    <phoneticPr fontId="1"/>
  </si>
  <si>
    <t>‐</t>
    <phoneticPr fontId="12"/>
  </si>
  <si>
    <t>48　制度資金あっせん状況</t>
    <phoneticPr fontId="1"/>
  </si>
  <si>
    <t>年　　　度
資　金　名</t>
    <rPh sb="0" eb="1">
      <t>トシ</t>
    </rPh>
    <rPh sb="4" eb="5">
      <t>タビ</t>
    </rPh>
    <phoneticPr fontId="1"/>
  </si>
  <si>
    <t>小口資金</t>
    <rPh sb="0" eb="2">
      <t>コグチ</t>
    </rPh>
    <rPh sb="2" eb="4">
      <t>シキン</t>
    </rPh>
    <phoneticPr fontId="1"/>
  </si>
  <si>
    <t>振興資金</t>
    <rPh sb="0" eb="2">
      <t>シンコウ</t>
    </rPh>
    <rPh sb="2" eb="4">
      <t>シキン</t>
    </rPh>
    <phoneticPr fontId="1"/>
  </si>
  <si>
    <t>環境・防災対策資金</t>
    <rPh sb="0" eb="2">
      <t>カンキョウ</t>
    </rPh>
    <rPh sb="3" eb="5">
      <t>ボウサイ</t>
    </rPh>
    <rPh sb="5" eb="7">
      <t>タイサク</t>
    </rPh>
    <rPh sb="7" eb="9">
      <t>シキン</t>
    </rPh>
    <phoneticPr fontId="1"/>
  </si>
  <si>
    <t>経営安定関連資金</t>
    <rPh sb="0" eb="2">
      <t>ケイエイ</t>
    </rPh>
    <rPh sb="2" eb="4">
      <t>アンテイ</t>
    </rPh>
    <rPh sb="4" eb="6">
      <t>カンレン</t>
    </rPh>
    <rPh sb="6" eb="8">
      <t>シキン</t>
    </rPh>
    <phoneticPr fontId="1"/>
  </si>
  <si>
    <t>事業展開資金</t>
    <rPh sb="0" eb="2">
      <t>ジギョウ</t>
    </rPh>
    <rPh sb="2" eb="4">
      <t>テンカイ</t>
    </rPh>
    <rPh sb="4" eb="6">
      <t>シキン</t>
    </rPh>
    <phoneticPr fontId="1"/>
  </si>
  <si>
    <t>商店等活性化資金</t>
    <rPh sb="0" eb="2">
      <t>ショウテン</t>
    </rPh>
    <rPh sb="2" eb="3">
      <t>ナド</t>
    </rPh>
    <rPh sb="3" eb="5">
      <t>カッセイ</t>
    </rPh>
    <rPh sb="5" eb="6">
      <t>カ</t>
    </rPh>
    <rPh sb="6" eb="8">
      <t>シキン</t>
    </rPh>
    <phoneticPr fontId="1"/>
  </si>
  <si>
    <t>新製品・新商品開発資金</t>
    <rPh sb="0" eb="3">
      <t>シンセイヒン</t>
    </rPh>
    <rPh sb="4" eb="7">
      <t>シンショウヒン</t>
    </rPh>
    <rPh sb="7" eb="9">
      <t>カイハツ</t>
    </rPh>
    <rPh sb="9" eb="11">
      <t>シキン</t>
    </rPh>
    <phoneticPr fontId="1"/>
  </si>
  <si>
    <t>創業関連資金</t>
    <rPh sb="0" eb="2">
      <t>ソウギョウ</t>
    </rPh>
    <rPh sb="2" eb="4">
      <t>カンレン</t>
    </rPh>
    <rPh sb="4" eb="6">
      <t>シキン</t>
    </rPh>
    <phoneticPr fontId="1"/>
  </si>
  <si>
    <t>新事業活性化資金</t>
    <rPh sb="0" eb="3">
      <t>シンジギョウ</t>
    </rPh>
    <rPh sb="3" eb="6">
      <t>カッセイカ</t>
    </rPh>
    <rPh sb="6" eb="8">
      <t>シキン</t>
    </rPh>
    <phoneticPr fontId="1"/>
  </si>
  <si>
    <t>公的補助金つなぎ資金</t>
    <rPh sb="0" eb="2">
      <t>コウテキ</t>
    </rPh>
    <rPh sb="2" eb="5">
      <t>ホジョキン</t>
    </rPh>
    <rPh sb="8" eb="10">
      <t>シキン</t>
    </rPh>
    <phoneticPr fontId="1"/>
  </si>
  <si>
    <t>地域活性化資金</t>
    <rPh sb="0" eb="2">
      <t>チイキ</t>
    </rPh>
    <rPh sb="2" eb="5">
      <t>カッセイカ</t>
    </rPh>
    <rPh sb="5" eb="7">
      <t>シキン</t>
    </rPh>
    <phoneticPr fontId="1"/>
  </si>
  <si>
    <t>※市県制度資金のあっせん合計</t>
    <rPh sb="1" eb="2">
      <t>シ</t>
    </rPh>
    <rPh sb="2" eb="3">
      <t>ケン</t>
    </rPh>
    <rPh sb="3" eb="5">
      <t>セイド</t>
    </rPh>
    <rPh sb="5" eb="7">
      <t>シキン</t>
    </rPh>
    <rPh sb="12" eb="14">
      <t>ゴウケイ</t>
    </rPh>
    <phoneticPr fontId="1"/>
  </si>
  <si>
    <t>資料：金融政策課</t>
    <rPh sb="3" eb="5">
      <t>キンユウ</t>
    </rPh>
    <rPh sb="5" eb="7">
      <t>セイサク</t>
    </rPh>
    <rPh sb="7" eb="8">
      <t>カ</t>
    </rPh>
    <phoneticPr fontId="1"/>
  </si>
  <si>
    <t>49 観光地利用者調</t>
    <rPh sb="3" eb="5">
      <t>カンコウ</t>
    </rPh>
    <rPh sb="5" eb="6">
      <t>チ</t>
    </rPh>
    <rPh sb="6" eb="9">
      <t>リヨウシャ</t>
    </rPh>
    <rPh sb="9" eb="10">
      <t>シラ</t>
    </rPh>
    <phoneticPr fontId="1"/>
  </si>
  <si>
    <t>（単位　百人・千円）</t>
    <rPh sb="7" eb="8">
      <t>セン</t>
    </rPh>
    <phoneticPr fontId="1"/>
  </si>
  <si>
    <t>区分</t>
    <rPh sb="0" eb="2">
      <t>クブン</t>
    </rPh>
    <phoneticPr fontId="1"/>
  </si>
  <si>
    <t>天龍峡・
天竜川下り</t>
    <rPh sb="1" eb="2">
      <t>リュウ</t>
    </rPh>
    <rPh sb="5" eb="7">
      <t>テンリュウ</t>
    </rPh>
    <rPh sb="7" eb="9">
      <t>カワクダ</t>
    </rPh>
    <phoneticPr fontId="1"/>
  </si>
  <si>
    <t>大平高原</t>
    <rPh sb="0" eb="2">
      <t>オオダイラ</t>
    </rPh>
    <rPh sb="2" eb="4">
      <t>コウゲン</t>
    </rPh>
    <phoneticPr fontId="1"/>
  </si>
  <si>
    <t>元善光寺</t>
    <rPh sb="0" eb="4">
      <t>モトゼンコウジ</t>
    </rPh>
    <phoneticPr fontId="1"/>
  </si>
  <si>
    <t>しらびそ高原</t>
    <rPh sb="4" eb="6">
      <t>コウゲン</t>
    </rPh>
    <phoneticPr fontId="1"/>
  </si>
  <si>
    <t>遠山温泉郷</t>
    <rPh sb="0" eb="2">
      <t>トオヤマ</t>
    </rPh>
    <rPh sb="2" eb="5">
      <t>オンセンキョウ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</si>
  <si>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</si>
  <si>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</si>
  <si>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計</t>
    <rPh sb="0" eb="1">
      <t>ケイ</t>
    </rPh>
    <phoneticPr fontId="1"/>
  </si>
  <si>
    <t>延宿泊客</t>
    <rPh sb="0" eb="1">
      <t>ノ</t>
    </rPh>
    <rPh sb="1" eb="3">
      <t>シュクハク</t>
    </rPh>
    <rPh sb="3" eb="4">
      <t>キャク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</si>
  <si>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</si>
  <si>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</si>
  <si>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A～C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</si>
  <si>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</si>
  <si>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</si>
  <si>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</si>
  <si>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</si>
  <si>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</si>
  <si>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情報通信業</t>
    <rPh sb="0" eb="2">
      <t>ジョウホウ</t>
    </rPh>
    <rPh sb="2" eb="5">
      <t>ツウシンギョウ</t>
    </rPh>
    <phoneticPr fontId="1"/>
  </si>
  <si>
    <t>Ｉ</t>
    <phoneticPr fontId="1"/>
  </si>
  <si>
    <t>運輸業</t>
    <phoneticPr fontId="1"/>
  </si>
  <si>
    <t>Ｊ</t>
    <phoneticPr fontId="1"/>
  </si>
  <si>
    <t>卸売・小売業</t>
    <phoneticPr fontId="1"/>
  </si>
  <si>
    <t>Ｋ</t>
    <phoneticPr fontId="1"/>
  </si>
  <si>
    <t>Ｌ</t>
    <phoneticPr fontId="1"/>
  </si>
  <si>
    <t>Ｍ</t>
    <phoneticPr fontId="1"/>
  </si>
  <si>
    <t>飲食店、宿泊業</t>
    <rPh sb="0" eb="3">
      <t>インショクテン</t>
    </rPh>
    <rPh sb="4" eb="6">
      <t>シュクハク</t>
    </rPh>
    <rPh sb="6" eb="7">
      <t>ギョウ</t>
    </rPh>
    <phoneticPr fontId="1"/>
  </si>
  <si>
    <t>Ｎ</t>
    <phoneticPr fontId="1"/>
  </si>
  <si>
    <t>医療、福祉</t>
    <rPh sb="0" eb="2">
      <t>イリョウ</t>
    </rPh>
    <rPh sb="3" eb="5">
      <t>フクシ</t>
    </rPh>
    <phoneticPr fontId="1"/>
  </si>
  <si>
    <t>Ｏ</t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</si>
  <si>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</si>
  <si>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Ｐ</t>
    <phoneticPr fontId="1"/>
  </si>
  <si>
    <t>複合サービス事業</t>
    <rPh sb="0" eb="2">
      <t>フクゴウ</t>
    </rPh>
    <rPh sb="6" eb="8">
      <t>ジギョウ</t>
    </rPh>
    <phoneticPr fontId="1"/>
  </si>
  <si>
    <t>Ｑ</t>
    <phoneticPr fontId="1"/>
  </si>
  <si>
    <t>資料：事業所･企業統計調査結果</t>
    <phoneticPr fontId="1"/>
  </si>
  <si>
    <t>45-2 事業所数・従業者数の推移（民営）</t>
    <phoneticPr fontId="1"/>
  </si>
  <si>
    <t>A</t>
    <phoneticPr fontId="1"/>
  </si>
  <si>
    <t>農業,林業</t>
    <rPh sb="0" eb="2">
      <t>ノウギョウ</t>
    </rPh>
    <rPh sb="3" eb="5">
      <t>リンギョウ</t>
    </rPh>
    <phoneticPr fontId="1"/>
  </si>
  <si>
    <t>B</t>
    <phoneticPr fontId="1"/>
  </si>
  <si>
    <t>漁業</t>
    <rPh sb="0" eb="2">
      <t>ギョギョウ</t>
    </rPh>
    <phoneticPr fontId="1"/>
  </si>
  <si>
    <t>-</t>
    <phoneticPr fontId="27"/>
  </si>
  <si>
    <t>C</t>
    <phoneticPr fontId="1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</si>
  <si>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</si>
  <si>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Ｄ</t>
    <phoneticPr fontId="1"/>
  </si>
  <si>
    <t>建設業</t>
    <phoneticPr fontId="1"/>
  </si>
  <si>
    <t>Ｅ</t>
    <phoneticPr fontId="1"/>
  </si>
  <si>
    <t>製造業</t>
    <phoneticPr fontId="1"/>
  </si>
  <si>
    <t>Ｆ</t>
    <phoneticPr fontId="1"/>
  </si>
  <si>
    <t>電気･ガス･熱供給・水道業</t>
    <phoneticPr fontId="1"/>
  </si>
  <si>
    <t>Ｇ</t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</si>
  <si>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"/>
  </si>
  <si>
    <t>Ｈ</t>
    <phoneticPr fontId="1"/>
  </si>
  <si>
    <t>運輸業,郵便業</t>
    <rPh sb="4" eb="6">
      <t>ユウビン</t>
    </rPh>
    <rPh sb="6" eb="7">
      <t>ギョウ</t>
    </rPh>
    <phoneticPr fontId="1"/>
  </si>
  <si>
    <t>Ｉ</t>
    <phoneticPr fontId="1"/>
  </si>
  <si>
    <t>卸売業，小売業</t>
    <rPh sb="0" eb="3">
      <t>オロシウリギョウ</t>
    </rPh>
    <rPh sb="4" eb="7">
      <t>コウリギョウ</t>
    </rPh>
    <phoneticPr fontId="1"/>
  </si>
  <si>
    <t>Ｊ</t>
    <phoneticPr fontId="1"/>
  </si>
  <si>
    <t>金融業,保険業</t>
    <rPh sb="0" eb="3">
      <t>キンユウギョウ</t>
    </rPh>
    <rPh sb="4" eb="7">
      <t>ホケンギョウ</t>
    </rPh>
    <phoneticPr fontId="1"/>
  </si>
  <si>
    <t>不動産業,物品賃貸業</t>
    <rPh sb="5" eb="7">
      <t>ブッピン</t>
    </rPh>
    <rPh sb="7" eb="10">
      <t>チンタイギョウ</t>
    </rPh>
    <phoneticPr fontId="1"/>
  </si>
  <si>
    <t>Ｌ</t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</si>
  <si>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</si>
  <si>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Ｍ</t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</si>
  <si>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</si>
  <si>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</si>
  <si>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医療，福祉</t>
    <rPh sb="0" eb="2">
      <t>イリョウ</t>
    </rPh>
    <rPh sb="3" eb="5">
      <t>フクシ</t>
    </rPh>
    <phoneticPr fontId="1"/>
  </si>
  <si>
    <t>Q</t>
    <phoneticPr fontId="1"/>
  </si>
  <si>
    <t>R</t>
    <phoneticPr fontId="1"/>
  </si>
  <si>
    <t>サービス業
(他に分類されないもの)</t>
    <rPh sb="4" eb="5">
      <t>ギョウ</t>
    </rPh>
    <rPh sb="7" eb="8">
      <t>タ</t>
    </rPh>
    <rPh sb="9" eb="11">
      <t>ブンルイ</t>
    </rPh>
    <phoneticPr fontId="1"/>
  </si>
  <si>
    <t>資料：経済センサス―基礎調査,経済センサス‐活動調査</t>
    <rPh sb="0" eb="2">
      <t>シリョウ</t>
    </rPh>
    <rPh sb="3" eb="5">
      <t>ケイザイ</t>
    </rPh>
    <rPh sb="10" eb="12">
      <t>キソ</t>
    </rPh>
    <rPh sb="12" eb="14">
      <t>チョウサ</t>
    </rPh>
    <rPh sb="15" eb="17">
      <t>ケイザイ</t>
    </rPh>
    <rPh sb="22" eb="24">
      <t>カツドウ</t>
    </rPh>
    <rPh sb="24" eb="26">
      <t>チョウサ</t>
    </rPh>
    <phoneticPr fontId="1"/>
  </si>
  <si>
    <t>※事業所・企業統計調査とは調査手法の異なる点があるため</t>
    <rPh sb="1" eb="4">
      <t>ジギョウショ</t>
    </rPh>
    <rPh sb="5" eb="7">
      <t>キギョウ</t>
    </rPh>
    <rPh sb="7" eb="9">
      <t>トウケイ</t>
    </rPh>
    <rPh sb="9" eb="11">
      <t>チョウサ</t>
    </rPh>
    <rPh sb="13" eb="15">
      <t>チョウサ</t>
    </rPh>
    <rPh sb="15" eb="17">
      <t>シュホウ</t>
    </rPh>
    <rPh sb="18" eb="19">
      <t>コト</t>
    </rPh>
    <rPh sb="21" eb="22">
      <t>テン</t>
    </rPh>
    <phoneticPr fontId="1"/>
  </si>
  <si>
    <t>　45-1データと時系列比較をせず、別掲とした。</t>
    <rPh sb="9" eb="12">
      <t>ジケイレツ</t>
    </rPh>
    <rPh sb="12" eb="14">
      <t>ヒカク</t>
    </rPh>
    <rPh sb="18" eb="19">
      <t>ベツ</t>
    </rPh>
    <phoneticPr fontId="1"/>
  </si>
  <si>
    <t>※28は速報結果、B漁業はA農業、林業に含む。</t>
    <rPh sb="4" eb="6">
      <t>ソクホウ</t>
    </rPh>
    <rPh sb="6" eb="8">
      <t>ケッカ</t>
    </rPh>
    <rPh sb="10" eb="12">
      <t>ギョギョウ</t>
    </rPh>
    <rPh sb="14" eb="16">
      <t>ノウギョウ</t>
    </rPh>
    <rPh sb="17" eb="19">
      <t>リンギョウ</t>
    </rPh>
    <rPh sb="20" eb="21">
      <t>フク</t>
    </rPh>
    <phoneticPr fontId="1"/>
  </si>
  <si>
    <t>目次</t>
    <rPh sb="0" eb="2">
      <t>モクジ</t>
    </rPh>
    <phoneticPr fontId="26"/>
  </si>
  <si>
    <t>目次</t>
    <rPh sb="0" eb="2">
      <t>モクジ</t>
    </rPh>
    <phoneticPr fontId="38"/>
  </si>
  <si>
    <t>平成28年度</t>
    <rPh sb="0" eb="2">
      <t>ヘイセイ</t>
    </rPh>
    <rPh sb="4" eb="6">
      <t>ネンド</t>
    </rPh>
    <phoneticPr fontId="1"/>
  </si>
  <si>
    <t>.0.3</t>
    <phoneticPr fontId="1"/>
  </si>
  <si>
    <t>資料：長野県農業共済組合下伊那支所</t>
    <rPh sb="3" eb="6">
      <t>ナガノケン</t>
    </rPh>
    <rPh sb="6" eb="8">
      <t>ノウギョウ</t>
    </rPh>
    <rPh sb="8" eb="10">
      <t>キョウサイ</t>
    </rPh>
    <rPh sb="12" eb="15">
      <t>シモイナ</t>
    </rPh>
    <rPh sb="15" eb="17">
      <t>シショ</t>
    </rPh>
    <phoneticPr fontId="1"/>
  </si>
  <si>
    <t>平成28年度末</t>
    <rPh sb="0" eb="2">
      <t>ヘイセイ</t>
    </rPh>
    <rPh sb="4" eb="7">
      <t>ネンドマツ</t>
    </rPh>
    <phoneticPr fontId="1"/>
  </si>
  <si>
    <t>117人</t>
    <rPh sb="3" eb="4">
      <t>ニン</t>
    </rPh>
    <phoneticPr fontId="1"/>
  </si>
  <si>
    <t>78人</t>
    <rPh sb="2" eb="3">
      <t>ニン</t>
    </rPh>
    <phoneticPr fontId="1"/>
  </si>
  <si>
    <t>145人</t>
    <rPh sb="3" eb="4">
      <t>ニン</t>
    </rPh>
    <phoneticPr fontId="1"/>
  </si>
  <si>
    <t>26人</t>
    <rPh sb="2" eb="3">
      <t>ニン</t>
    </rPh>
    <phoneticPr fontId="1"/>
  </si>
  <si>
    <t>　平成29年4月（単位　ｈａ）</t>
    <rPh sb="9" eb="11">
      <t>タンイ</t>
    </rPh>
    <phoneticPr fontId="1"/>
  </si>
  <si>
    <t>（林務課）</t>
    <phoneticPr fontId="1"/>
  </si>
  <si>
    <r>
      <t xml:space="preserve">資料：商業・市街地活性課 </t>
    </r>
    <r>
      <rPr>
        <sz val="11"/>
        <rFont val="ＭＳ Ｐゴシック"/>
        <family val="3"/>
        <charset val="128"/>
        <scheme val="minor"/>
      </rPr>
      <t>商業流通係（卸売市場）</t>
    </r>
    <rPh sb="0" eb="2">
      <t>シリョウ</t>
    </rPh>
    <rPh sb="3" eb="5">
      <t>ショウギョウ</t>
    </rPh>
    <rPh sb="6" eb="9">
      <t>シガイチ</t>
    </rPh>
    <rPh sb="9" eb="11">
      <t>カッセイ</t>
    </rPh>
    <rPh sb="11" eb="12">
      <t>カ</t>
    </rPh>
    <rPh sb="13" eb="15">
      <t>ショウギョウ</t>
    </rPh>
    <rPh sb="15" eb="17">
      <t>リュウツウ</t>
    </rPh>
    <rPh sb="17" eb="18">
      <t>ガカリ</t>
    </rPh>
    <rPh sb="19" eb="21">
      <t>オロシウ</t>
    </rPh>
    <rPh sb="21" eb="23">
      <t>シジョウ</t>
    </rPh>
    <phoneticPr fontId="12"/>
  </si>
  <si>
    <t>－</t>
  </si>
  <si>
    <t>経営改善サポート資金</t>
    <rPh sb="0" eb="2">
      <t>ケイエイ</t>
    </rPh>
    <rPh sb="2" eb="4">
      <t>カイゼン</t>
    </rPh>
    <rPh sb="8" eb="10">
      <t>シキン</t>
    </rPh>
    <phoneticPr fontId="1"/>
  </si>
  <si>
    <t>日帰り客</t>
    <phoneticPr fontId="1"/>
  </si>
  <si>
    <t>日帰り客</t>
  </si>
  <si>
    <t>資料：観光課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</si>
</sst>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176" formatCode="#,##0;&quot;△ &quot;#,##0"/>
    <numFmt numFmtId="177" formatCode="#,##0;[Red]\-#,##0;\-"/>
    <numFmt numFmtId="178" formatCode="#,##0;[Red]\(#,##0\);\-"/>
    <numFmt numFmtId="179" formatCode="#,##0.00;[Red]\(#,##0.00\);\-"/>
    <numFmt numFmtId="180" formatCode="#,##0.0;[Red]\-#,##0.0"/>
    <numFmt numFmtId="181" formatCode="#,##0.0;[Red]\(#,##0.0\);\-"/>
    <numFmt numFmtId="182" formatCode="###\ ###\ ###\ ###\ ###\ ###\ ##0"/>
    <numFmt numFmtId="183" formatCode="#,##0&quot;(a)&quot;"/>
    <numFmt numFmtId="184" formatCode="#,##0&quot;(頭)&quot;"/>
    <numFmt numFmtId="185" formatCode="#,##0&quot;(件)&quot;"/>
    <numFmt numFmtId="186" formatCode="#,##0&quot;(kg)&quot;"/>
    <numFmt numFmtId="187" formatCode="0.00_);[Red]\(0.00\)"/>
    <numFmt numFmtId="188" formatCode="#,##0&quot;(箱)&quot;"/>
    <numFmt numFmtId="189" formatCode="#,##0&quot;(棟)&quot;"/>
    <numFmt numFmtId="190" formatCode="#,##0\(&quot;台&quot;\)"/>
    <numFmt numFmtId="191" formatCode="0.00_ "/>
    <numFmt numFmtId="192" formatCode="#,##0.00_ ;[Red]\-#,##0.00\ "/>
    <numFmt numFmtId="193" formatCode="General&quot;人&quot;\ "/>
    <numFmt numFmtId="194" formatCode="General&quot;％&quot;"/>
    <numFmt numFmtId="195" formatCode="General&quot;人&quot;"/>
    <numFmt numFmtId="196" formatCode="General&quot;日&quot;"/>
    <numFmt numFmtId="197" formatCode="0.0_ "/>
    <numFmt numFmtId="198" formatCode="#,##0;&quot;▲ &quot;#,##0"/>
    <numFmt numFmtId="199" formatCode="#,##0_);[Red]\(#,##0\)"/>
    <numFmt numFmtId="200" formatCode="0.0_);[Red]\(0.0\)"/>
  </numFmts>
  <fonts count="4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5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/>
      <right/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9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2" fillId="0" borderId="0"/>
    <xf numFmtId="0" fontId="28" fillId="0" borderId="0">
      <alignment vertical="center"/>
    </xf>
    <xf numFmtId="0" fontId="16" fillId="0" borderId="0"/>
  </cellStyleXfs>
  <cellXfs count="526">
    <xf numFmtId="0" fontId="0" fillId="0" borderId="0" xfId="0">
      <alignment vertical="center"/>
    </xf>
    <xf numFmtId="176" fontId="3" fillId="0" borderId="1" xfId="3" applyNumberFormat="1" applyFont="1" applyBorder="1"/>
    <xf numFmtId="38" fontId="5" fillId="0" borderId="1" xfId="3" applyFont="1" applyBorder="1"/>
    <xf numFmtId="38" fontId="5" fillId="0" borderId="1" xfId="3" applyFont="1" applyBorder="1" applyAlignment="1">
      <alignment horizontal="right"/>
    </xf>
    <xf numFmtId="38" fontId="5" fillId="0" borderId="0" xfId="3" applyFont="1"/>
    <xf numFmtId="38" fontId="6" fillId="0" borderId="2" xfId="3" applyFont="1" applyFill="1" applyBorder="1" applyAlignment="1">
      <alignment horizontal="centerContinuous" vertical="center"/>
    </xf>
    <xf numFmtId="38" fontId="6" fillId="0" borderId="3" xfId="3" applyFont="1" applyFill="1" applyBorder="1" applyAlignment="1">
      <alignment horizontal="centerContinuous" vertical="center"/>
    </xf>
    <xf numFmtId="38" fontId="6" fillId="0" borderId="4" xfId="3" applyFont="1" applyFill="1" applyBorder="1" applyAlignment="1">
      <alignment horizontal="center" vertical="center" wrapText="1"/>
    </xf>
    <xf numFmtId="38" fontId="6" fillId="0" borderId="0" xfId="3" applyFont="1" applyFill="1"/>
    <xf numFmtId="38" fontId="6" fillId="0" borderId="5" xfId="3" applyFont="1" applyFill="1" applyBorder="1" applyAlignment="1">
      <alignment horizontal="centerContinuous" vertical="center"/>
    </xf>
    <xf numFmtId="38" fontId="6" fillId="0" borderId="6" xfId="3" applyFont="1" applyFill="1" applyBorder="1" applyAlignment="1">
      <alignment horizontal="centerContinuous" vertical="center"/>
    </xf>
    <xf numFmtId="38" fontId="6" fillId="0" borderId="7" xfId="3" applyFont="1" applyFill="1" applyBorder="1" applyAlignment="1">
      <alignment horizontal="centerContinuous" vertical="center"/>
    </xf>
    <xf numFmtId="38" fontId="6" fillId="0" borderId="0" xfId="3" applyFont="1" applyFill="1" applyBorder="1" applyAlignment="1">
      <alignment horizontal="center" vertical="center" wrapText="1"/>
    </xf>
    <xf numFmtId="38" fontId="6" fillId="0" borderId="8" xfId="3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center" vertical="center" wrapText="1"/>
    </xf>
    <xf numFmtId="38" fontId="6" fillId="0" borderId="5" xfId="3" applyFont="1" applyFill="1" applyBorder="1" applyAlignment="1">
      <alignment horizontal="center" vertical="center" wrapText="1"/>
    </xf>
    <xf numFmtId="176" fontId="7" fillId="0" borderId="10" xfId="3" applyNumberFormat="1" applyFont="1" applyBorder="1" applyAlignment="1">
      <alignment horizontal="center" vertical="distributed"/>
    </xf>
    <xf numFmtId="38" fontId="7" fillId="0" borderId="0" xfId="3" applyFont="1" applyAlignment="1">
      <alignment horizontal="right"/>
    </xf>
    <xf numFmtId="38" fontId="7" fillId="0" borderId="0" xfId="3" applyFont="1"/>
    <xf numFmtId="176" fontId="5" fillId="0" borderId="11" xfId="3" applyNumberFormat="1" applyFont="1" applyBorder="1" applyAlignment="1">
      <alignment horizontal="center" vertical="distributed"/>
    </xf>
    <xf numFmtId="177" fontId="5" fillId="0" borderId="0" xfId="3" applyNumberFormat="1" applyFont="1" applyFill="1" applyAlignment="1">
      <alignment horizontal="right"/>
    </xf>
    <xf numFmtId="178" fontId="5" fillId="0" borderId="0" xfId="3" applyNumberFormat="1" applyFont="1" applyFill="1" applyAlignment="1">
      <alignment horizontal="right"/>
    </xf>
    <xf numFmtId="179" fontId="5" fillId="0" borderId="0" xfId="3" applyNumberFormat="1" applyFont="1" applyFill="1" applyAlignment="1">
      <alignment horizontal="right"/>
    </xf>
    <xf numFmtId="176" fontId="2" fillId="0" borderId="11" xfId="3" applyNumberFormat="1" applyFont="1" applyBorder="1" applyAlignment="1">
      <alignment horizontal="center" vertical="distributed"/>
    </xf>
    <xf numFmtId="177" fontId="2" fillId="0" borderId="0" xfId="3" applyNumberFormat="1" applyFont="1" applyFill="1" applyAlignment="1">
      <alignment horizontal="right"/>
    </xf>
    <xf numFmtId="178" fontId="2" fillId="0" borderId="0" xfId="3" applyNumberFormat="1" applyFont="1" applyFill="1" applyAlignment="1">
      <alignment horizontal="right"/>
    </xf>
    <xf numFmtId="179" fontId="2" fillId="0" borderId="0" xfId="3" applyNumberFormat="1" applyFont="1" applyFill="1" applyAlignment="1">
      <alignment horizontal="right"/>
    </xf>
    <xf numFmtId="38" fontId="2" fillId="0" borderId="0" xfId="3" applyFont="1"/>
    <xf numFmtId="176" fontId="5" fillId="0" borderId="11" xfId="3" applyNumberFormat="1" applyFont="1" applyBorder="1" applyAlignment="1">
      <alignment horizontal="distributed" vertical="distributed" indent="1"/>
    </xf>
    <xf numFmtId="176" fontId="5" fillId="0" borderId="11" xfId="3" applyNumberFormat="1" applyFont="1" applyFill="1" applyBorder="1" applyAlignment="1">
      <alignment horizontal="distributed" vertical="distributed" indent="1"/>
    </xf>
    <xf numFmtId="176" fontId="5" fillId="0" borderId="12" xfId="3" applyNumberFormat="1" applyFont="1" applyBorder="1" applyAlignment="1">
      <alignment horizontal="distributed" vertical="distributed" indent="1"/>
    </xf>
    <xf numFmtId="177" fontId="5" fillId="0" borderId="1" xfId="3" applyNumberFormat="1" applyFont="1" applyFill="1" applyBorder="1" applyAlignment="1">
      <alignment horizontal="right"/>
    </xf>
    <xf numFmtId="178" fontId="5" fillId="0" borderId="1" xfId="3" applyNumberFormat="1" applyFont="1" applyFill="1" applyBorder="1" applyAlignment="1">
      <alignment horizontal="right"/>
    </xf>
    <xf numFmtId="0" fontId="5" fillId="0" borderId="1" xfId="3" applyNumberFormat="1" applyFont="1" applyFill="1" applyBorder="1" applyAlignment="1">
      <alignment horizontal="right"/>
    </xf>
    <xf numFmtId="179" fontId="5" fillId="0" borderId="1" xfId="3" applyNumberFormat="1" applyFont="1" applyFill="1" applyBorder="1" applyAlignment="1">
      <alignment horizontal="right"/>
    </xf>
    <xf numFmtId="176" fontId="5" fillId="0" borderId="0" xfId="3" applyNumberFormat="1" applyFont="1"/>
    <xf numFmtId="38" fontId="8" fillId="0" borderId="8" xfId="3" applyFont="1" applyFill="1" applyBorder="1" applyAlignment="1">
      <alignment horizontal="center" vertical="center" wrapText="1"/>
    </xf>
    <xf numFmtId="176" fontId="5" fillId="0" borderId="11" xfId="3" applyNumberFormat="1" applyFont="1" applyFill="1" applyBorder="1" applyAlignment="1">
      <alignment horizontal="center" vertical="distributed"/>
    </xf>
    <xf numFmtId="180" fontId="5" fillId="0" borderId="0" xfId="3" applyNumberFormat="1" applyFont="1" applyAlignment="1">
      <alignment horizontal="right"/>
    </xf>
    <xf numFmtId="177" fontId="5" fillId="0" borderId="0" xfId="3" applyNumberFormat="1" applyFont="1" applyAlignment="1">
      <alignment horizontal="right"/>
    </xf>
    <xf numFmtId="176" fontId="2" fillId="0" borderId="11" xfId="3" applyNumberFormat="1" applyFont="1" applyFill="1" applyBorder="1" applyAlignment="1">
      <alignment horizontal="center" vertical="distributed"/>
    </xf>
    <xf numFmtId="181" fontId="2" fillId="0" borderId="0" xfId="3" applyNumberFormat="1" applyFont="1" applyAlignment="1">
      <alignment horizontal="right"/>
    </xf>
    <xf numFmtId="177" fontId="2" fillId="0" borderId="0" xfId="3" applyNumberFormat="1" applyFont="1" applyAlignment="1">
      <alignment horizontal="right"/>
    </xf>
    <xf numFmtId="181" fontId="5" fillId="0" borderId="0" xfId="3" applyNumberFormat="1" applyFont="1" applyAlignment="1">
      <alignment horizontal="right"/>
    </xf>
    <xf numFmtId="181" fontId="5" fillId="0" borderId="0" xfId="3" applyNumberFormat="1" applyFont="1" applyFill="1" applyAlignment="1">
      <alignment horizontal="right"/>
    </xf>
    <xf numFmtId="38" fontId="5" fillId="0" borderId="0" xfId="3" applyFont="1" applyFill="1"/>
    <xf numFmtId="176" fontId="5" fillId="0" borderId="12" xfId="3" applyNumberFormat="1" applyFont="1" applyFill="1" applyBorder="1" applyAlignment="1">
      <alignment horizontal="distributed" vertical="distributed" indent="1"/>
    </xf>
    <xf numFmtId="181" fontId="5" fillId="0" borderId="1" xfId="3" applyNumberFormat="1" applyFont="1" applyBorder="1" applyAlignment="1">
      <alignment horizontal="right"/>
    </xf>
    <xf numFmtId="177" fontId="5" fillId="0" borderId="1" xfId="3" applyNumberFormat="1" applyFont="1" applyBorder="1" applyAlignment="1">
      <alignment horizontal="right"/>
    </xf>
    <xf numFmtId="38" fontId="5" fillId="0" borderId="0" xfId="3" applyFont="1" applyBorder="1"/>
    <xf numFmtId="38" fontId="5" fillId="0" borderId="0" xfId="3" applyFont="1" applyAlignment="1">
      <alignment horizontal="right"/>
    </xf>
    <xf numFmtId="176" fontId="6" fillId="0" borderId="0" xfId="3" applyNumberFormat="1" applyFont="1"/>
    <xf numFmtId="38" fontId="6" fillId="0" borderId="0" xfId="3" applyFont="1"/>
    <xf numFmtId="0" fontId="3" fillId="0" borderId="0" xfId="5" applyFont="1"/>
    <xf numFmtId="0" fontId="5" fillId="0" borderId="0" xfId="5" applyFont="1"/>
    <xf numFmtId="0" fontId="2" fillId="0" borderId="0" xfId="5" applyFont="1"/>
    <xf numFmtId="0" fontId="5" fillId="0" borderId="0" xfId="5" applyFont="1" applyAlignment="1">
      <alignment horizontal="right"/>
    </xf>
    <xf numFmtId="0" fontId="5" fillId="0" borderId="0" xfId="5" applyFont="1" applyFill="1" applyAlignment="1">
      <alignment wrapText="1"/>
    </xf>
    <xf numFmtId="0" fontId="5" fillId="0" borderId="0" xfId="5" applyFont="1" applyFill="1"/>
    <xf numFmtId="0" fontId="5" fillId="0" borderId="0" xfId="5" applyFont="1" applyBorder="1" applyAlignment="1">
      <alignment horizontal="center"/>
    </xf>
    <xf numFmtId="38" fontId="5" fillId="0" borderId="2" xfId="3" applyFont="1" applyBorder="1"/>
    <xf numFmtId="0" fontId="5" fillId="0" borderId="0" xfId="5" applyFont="1" applyBorder="1" applyAlignment="1"/>
    <xf numFmtId="0" fontId="5" fillId="0" borderId="11" xfId="5" applyFont="1" applyBorder="1" applyAlignment="1">
      <alignment horizontal="center"/>
    </xf>
    <xf numFmtId="38" fontId="5" fillId="0" borderId="0" xfId="3" applyFont="1" applyBorder="1" applyAlignment="1">
      <alignment horizontal="right"/>
    </xf>
    <xf numFmtId="0" fontId="5" fillId="0" borderId="0" xfId="5" applyFont="1" applyBorder="1" applyAlignment="1">
      <alignment horizontal="right"/>
    </xf>
    <xf numFmtId="0" fontId="2" fillId="0" borderId="1" xfId="5" applyFont="1" applyBorder="1" applyAlignment="1">
      <alignment horizontal="center"/>
    </xf>
    <xf numFmtId="0" fontId="2" fillId="0" borderId="1" xfId="5" applyBorder="1" applyAlignment="1">
      <alignment horizontal="right"/>
    </xf>
    <xf numFmtId="0" fontId="2" fillId="0" borderId="0" xfId="5" applyFont="1" applyBorder="1" applyAlignment="1">
      <alignment horizontal="center"/>
    </xf>
    <xf numFmtId="38" fontId="2" fillId="0" borderId="0" xfId="3" applyFont="1" applyBorder="1"/>
    <xf numFmtId="0" fontId="2" fillId="0" borderId="0" xfId="5" applyFont="1" applyBorder="1" applyAlignment="1"/>
    <xf numFmtId="38" fontId="2" fillId="0" borderId="0" xfId="3" applyFont="1" applyBorder="1" applyAlignment="1">
      <alignment horizontal="right"/>
    </xf>
    <xf numFmtId="38" fontId="2" fillId="0" borderId="0" xfId="3" applyFont="1" applyFill="1" applyBorder="1"/>
    <xf numFmtId="38" fontId="2" fillId="0" borderId="0" xfId="3" applyFont="1" applyFill="1" applyBorder="1" applyAlignment="1">
      <alignment horizontal="right"/>
    </xf>
    <xf numFmtId="0" fontId="2" fillId="0" borderId="12" xfId="5" applyFont="1" applyBorder="1" applyAlignment="1">
      <alignment horizontal="center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/>
    </xf>
    <xf numFmtId="0" fontId="5" fillId="0" borderId="1" xfId="5" applyFont="1" applyBorder="1" applyAlignment="1">
      <alignment horizontal="right"/>
    </xf>
    <xf numFmtId="0" fontId="5" fillId="0" borderId="2" xfId="5" applyFont="1" applyBorder="1"/>
    <xf numFmtId="0" fontId="5" fillId="0" borderId="0" xfId="5" applyFont="1" applyBorder="1"/>
    <xf numFmtId="0" fontId="2" fillId="0" borderId="1" xfId="5" applyFont="1" applyBorder="1"/>
    <xf numFmtId="0" fontId="5" fillId="0" borderId="15" xfId="5" applyFont="1" applyFill="1" applyBorder="1" applyAlignment="1">
      <alignment horizontal="centerContinuous"/>
    </xf>
    <xf numFmtId="0" fontId="2" fillId="0" borderId="16" xfId="5" applyFill="1" applyBorder="1" applyAlignment="1">
      <alignment horizontal="centerContinuous"/>
    </xf>
    <xf numFmtId="0" fontId="5" fillId="0" borderId="8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/>
    </xf>
    <xf numFmtId="0" fontId="5" fillId="0" borderId="2" xfId="5" applyFont="1" applyFill="1" applyBorder="1"/>
    <xf numFmtId="0" fontId="5" fillId="0" borderId="0" xfId="5" applyFont="1" applyFill="1" applyBorder="1"/>
    <xf numFmtId="38" fontId="5" fillId="0" borderId="2" xfId="3" applyFont="1" applyFill="1" applyBorder="1" applyAlignment="1">
      <alignment horizontal="right"/>
    </xf>
    <xf numFmtId="38" fontId="5" fillId="0" borderId="0" xfId="3" applyFont="1" applyFill="1" applyBorder="1" applyAlignment="1">
      <alignment horizontal="right"/>
    </xf>
    <xf numFmtId="0" fontId="5" fillId="0" borderId="0" xfId="5" applyFont="1" applyFill="1" applyBorder="1" applyAlignment="1">
      <alignment horizontal="right"/>
    </xf>
    <xf numFmtId="0" fontId="2" fillId="0" borderId="1" xfId="5" applyFont="1" applyFill="1" applyBorder="1" applyAlignment="1">
      <alignment horizontal="center"/>
    </xf>
    <xf numFmtId="38" fontId="5" fillId="0" borderId="17" xfId="3" applyFont="1" applyFill="1" applyBorder="1" applyAlignment="1">
      <alignment horizontal="right"/>
    </xf>
    <xf numFmtId="38" fontId="5" fillId="0" borderId="1" xfId="3" applyFont="1" applyFill="1" applyBorder="1" applyAlignment="1">
      <alignment horizontal="right"/>
    </xf>
    <xf numFmtId="0" fontId="2" fillId="0" borderId="1" xfId="5" applyFont="1" applyFill="1" applyBorder="1"/>
    <xf numFmtId="0" fontId="2" fillId="0" borderId="1" xfId="5" applyFont="1" applyFill="1" applyBorder="1" applyAlignment="1">
      <alignment horizontal="right"/>
    </xf>
    <xf numFmtId="0" fontId="2" fillId="0" borderId="0" xfId="5" applyFont="1" applyFill="1"/>
    <xf numFmtId="0" fontId="5" fillId="0" borderId="18" xfId="5" applyFont="1" applyFill="1" applyBorder="1" applyAlignment="1">
      <alignment horizontal="center" vertical="center" wrapText="1"/>
    </xf>
    <xf numFmtId="0" fontId="5" fillId="0" borderId="15" xfId="5" applyFont="1" applyFill="1" applyBorder="1" applyAlignment="1">
      <alignment horizontal="center" vertical="center" wrapText="1"/>
    </xf>
    <xf numFmtId="0" fontId="5" fillId="0" borderId="15" xfId="5" applyFont="1" applyFill="1" applyBorder="1" applyAlignment="1">
      <alignment horizontal="center" vertical="center" shrinkToFit="1"/>
    </xf>
    <xf numFmtId="0" fontId="5" fillId="0" borderId="16" xfId="5" applyFont="1" applyFill="1" applyBorder="1" applyAlignment="1">
      <alignment horizontal="center" vertical="center" wrapText="1"/>
    </xf>
    <xf numFmtId="0" fontId="5" fillId="0" borderId="0" xfId="5" applyFont="1" applyFill="1" applyAlignment="1"/>
    <xf numFmtId="0" fontId="3" fillId="0" borderId="0" xfId="5" applyFont="1" applyBorder="1"/>
    <xf numFmtId="0" fontId="5" fillId="0" borderId="1" xfId="5" applyFont="1" applyBorder="1"/>
    <xf numFmtId="0" fontId="5" fillId="0" borderId="5" xfId="5" applyFont="1" applyFill="1" applyBorder="1" applyAlignment="1">
      <alignment horizontal="center" vertical="center" wrapText="1"/>
    </xf>
    <xf numFmtId="38" fontId="5" fillId="0" borderId="11" xfId="3" applyFont="1" applyBorder="1" applyAlignment="1">
      <alignment horizontal="center"/>
    </xf>
    <xf numFmtId="177" fontId="5" fillId="0" borderId="0" xfId="3" applyNumberFormat="1" applyFont="1" applyBorder="1"/>
    <xf numFmtId="38" fontId="2" fillId="0" borderId="12" xfId="3" applyFont="1" applyBorder="1" applyAlignment="1">
      <alignment horizontal="center"/>
    </xf>
    <xf numFmtId="177" fontId="2" fillId="0" borderId="1" xfId="3" applyNumberFormat="1" applyFont="1" applyBorder="1"/>
    <xf numFmtId="38" fontId="5" fillId="0" borderId="0" xfId="3" applyFont="1" applyFill="1" applyBorder="1" applyAlignment="1"/>
    <xf numFmtId="182" fontId="5" fillId="0" borderId="0" xfId="5" applyNumberFormat="1" applyFont="1"/>
    <xf numFmtId="38" fontId="3" fillId="0" borderId="0" xfId="3" applyFont="1"/>
    <xf numFmtId="38" fontId="5" fillId="0" borderId="18" xfId="3" applyFont="1" applyFill="1" applyBorder="1" applyAlignment="1">
      <alignment horizontal="center" vertical="center"/>
    </xf>
    <xf numFmtId="38" fontId="5" fillId="0" borderId="15" xfId="3" applyFont="1" applyFill="1" applyBorder="1" applyAlignment="1">
      <alignment horizontal="center" vertical="center" wrapText="1"/>
    </xf>
    <xf numFmtId="38" fontId="5" fillId="0" borderId="15" xfId="3" applyFont="1" applyFill="1" applyBorder="1" applyAlignment="1">
      <alignment horizontal="centerContinuous" vertical="center" wrapText="1"/>
    </xf>
    <xf numFmtId="38" fontId="5" fillId="0" borderId="16" xfId="3" applyFont="1" applyFill="1" applyBorder="1" applyAlignment="1">
      <alignment horizontal="center" vertical="center" wrapText="1"/>
    </xf>
    <xf numFmtId="177" fontId="5" fillId="0" borderId="0" xfId="3" applyNumberFormat="1" applyFont="1" applyBorder="1" applyAlignment="1"/>
    <xf numFmtId="177" fontId="2" fillId="0" borderId="1" xfId="3" applyNumberFormat="1" applyFont="1" applyBorder="1" applyAlignment="1">
      <alignment wrapText="1"/>
    </xf>
    <xf numFmtId="0" fontId="5" fillId="0" borderId="8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31" fillId="0" borderId="0" xfId="5" applyFont="1"/>
    <xf numFmtId="0" fontId="5" fillId="0" borderId="12" xfId="5" applyFont="1" applyBorder="1" applyAlignment="1">
      <alignment horizontal="center"/>
    </xf>
    <xf numFmtId="0" fontId="5" fillId="0" borderId="19" xfId="5" applyFont="1" applyBorder="1"/>
    <xf numFmtId="0" fontId="7" fillId="0" borderId="8" xfId="5" applyFont="1" applyBorder="1" applyAlignment="1">
      <alignment horizontal="center"/>
    </xf>
    <xf numFmtId="0" fontId="7" fillId="0" borderId="5" xfId="5" applyFont="1" applyBorder="1" applyAlignment="1">
      <alignment horizontal="center"/>
    </xf>
    <xf numFmtId="0" fontId="7" fillId="0" borderId="0" xfId="5" applyFont="1" applyBorder="1"/>
    <xf numFmtId="0" fontId="7" fillId="0" borderId="0" xfId="5" applyFont="1"/>
    <xf numFmtId="0" fontId="7" fillId="0" borderId="0" xfId="5" applyFont="1" applyAlignment="1">
      <alignment horizontal="right"/>
    </xf>
    <xf numFmtId="0" fontId="5" fillId="0" borderId="10" xfId="5" applyFont="1" applyBorder="1" applyAlignment="1">
      <alignment horizontal="distributed" vertical="center"/>
    </xf>
    <xf numFmtId="38" fontId="5" fillId="0" borderId="0" xfId="3" applyFont="1" applyAlignment="1">
      <alignment horizontal="right" wrapText="1"/>
    </xf>
    <xf numFmtId="0" fontId="5" fillId="0" borderId="11" xfId="5" applyFont="1" applyBorder="1" applyAlignment="1">
      <alignment horizontal="distributed" vertical="center"/>
    </xf>
    <xf numFmtId="183" fontId="5" fillId="0" borderId="0" xfId="3" applyNumberFormat="1" applyFont="1" applyAlignment="1">
      <alignment horizontal="right" wrapText="1"/>
    </xf>
    <xf numFmtId="3" fontId="5" fillId="0" borderId="0" xfId="3" applyNumberFormat="1" applyFont="1" applyAlignment="1">
      <alignment horizontal="right" wrapText="1"/>
    </xf>
    <xf numFmtId="177" fontId="5" fillId="0" borderId="0" xfId="3" applyNumberFormat="1" applyFont="1" applyAlignment="1">
      <alignment horizontal="right" wrapText="1"/>
    </xf>
    <xf numFmtId="184" fontId="5" fillId="0" borderId="0" xfId="3" applyNumberFormat="1" applyFont="1" applyAlignment="1">
      <alignment horizontal="right" wrapText="1"/>
    </xf>
    <xf numFmtId="185" fontId="5" fillId="0" borderId="0" xfId="3" applyNumberFormat="1" applyFont="1" applyAlignment="1">
      <alignment horizontal="right" wrapText="1"/>
    </xf>
    <xf numFmtId="186" fontId="5" fillId="0" borderId="0" xfId="3" applyNumberFormat="1" applyFont="1" applyAlignment="1">
      <alignment horizontal="right" wrapText="1"/>
    </xf>
    <xf numFmtId="0" fontId="5" fillId="0" borderId="12" xfId="5" applyFont="1" applyBorder="1" applyAlignment="1">
      <alignment horizontal="distributed" vertical="center"/>
    </xf>
    <xf numFmtId="187" fontId="5" fillId="0" borderId="1" xfId="1" quotePrefix="1" applyNumberFormat="1" applyFont="1" applyBorder="1" applyAlignment="1">
      <alignment horizontal="right" wrapText="1"/>
    </xf>
    <xf numFmtId="187" fontId="5" fillId="0" borderId="1" xfId="3" applyNumberFormat="1" applyFont="1" applyBorder="1" applyAlignment="1">
      <alignment horizontal="right" wrapText="1"/>
    </xf>
    <xf numFmtId="0" fontId="5" fillId="0" borderId="0" xfId="5" applyFont="1" applyAlignment="1">
      <alignment wrapText="1"/>
    </xf>
    <xf numFmtId="0" fontId="11" fillId="0" borderId="0" xfId="5" applyFont="1" applyAlignment="1">
      <alignment wrapText="1"/>
    </xf>
    <xf numFmtId="0" fontId="5" fillId="0" borderId="20" xfId="5" applyFont="1" applyFill="1" applyBorder="1" applyAlignment="1">
      <alignment horizontal="center" vertical="center"/>
    </xf>
    <xf numFmtId="188" fontId="5" fillId="0" borderId="0" xfId="3" applyNumberFormat="1" applyFont="1" applyAlignment="1">
      <alignment horizontal="right" wrapText="1"/>
    </xf>
    <xf numFmtId="189" fontId="5" fillId="0" borderId="0" xfId="3" applyNumberFormat="1" applyFont="1" applyAlignment="1">
      <alignment horizontal="right" wrapText="1"/>
    </xf>
    <xf numFmtId="190" fontId="5" fillId="0" borderId="0" xfId="3" applyNumberFormat="1" applyFont="1" applyAlignment="1">
      <alignment horizontal="right" wrapText="1"/>
    </xf>
    <xf numFmtId="0" fontId="5" fillId="0" borderId="0" xfId="3" applyNumberFormat="1" applyFont="1" applyAlignment="1">
      <alignment horizontal="right" wrapText="1"/>
    </xf>
    <xf numFmtId="49" fontId="5" fillId="0" borderId="0" xfId="3" applyNumberFormat="1" applyFont="1" applyAlignment="1">
      <alignment horizontal="right" wrapText="1"/>
    </xf>
    <xf numFmtId="40" fontId="5" fillId="0" borderId="1" xfId="1" applyNumberFormat="1" applyFont="1" applyBorder="1" applyAlignment="1">
      <alignment horizontal="right" wrapText="1"/>
    </xf>
    <xf numFmtId="40" fontId="5" fillId="0" borderId="1" xfId="3" applyNumberFormat="1" applyFont="1" applyBorder="1" applyAlignment="1">
      <alignment horizontal="right" wrapText="1"/>
    </xf>
    <xf numFmtId="192" fontId="5" fillId="0" borderId="1" xfId="3" quotePrefix="1" applyNumberFormat="1" applyFont="1" applyBorder="1" applyAlignment="1">
      <alignment horizontal="right" wrapText="1"/>
    </xf>
    <xf numFmtId="191" fontId="5" fillId="0" borderId="1" xfId="1" quotePrefix="1" applyNumberFormat="1" applyFont="1" applyBorder="1" applyAlignment="1">
      <alignment horizontal="right" wrapText="1"/>
    </xf>
    <xf numFmtId="40" fontId="5" fillId="0" borderId="1" xfId="3" quotePrefix="1" applyNumberFormat="1" applyFont="1" applyBorder="1" applyAlignment="1">
      <alignment horizontal="right" wrapText="1"/>
    </xf>
    <xf numFmtId="0" fontId="5" fillId="0" borderId="0" xfId="5" applyFont="1" applyAlignment="1"/>
    <xf numFmtId="0" fontId="15" fillId="0" borderId="0" xfId="5" applyFont="1"/>
    <xf numFmtId="0" fontId="5" fillId="0" borderId="15" xfId="5" applyFont="1" applyFill="1" applyBorder="1" applyAlignment="1">
      <alignment horizontal="centerContinuous" vertical="center"/>
    </xf>
    <xf numFmtId="0" fontId="5" fillId="0" borderId="16" xfId="5" applyFont="1" applyFill="1" applyBorder="1" applyAlignment="1">
      <alignment horizontal="centerContinuous" vertical="center"/>
    </xf>
    <xf numFmtId="0" fontId="5" fillId="0" borderId="21" xfId="5" applyFont="1" applyFill="1" applyBorder="1" applyAlignment="1">
      <alignment horizontal="center" vertical="center" wrapText="1"/>
    </xf>
    <xf numFmtId="0" fontId="5" fillId="0" borderId="22" xfId="5" applyFont="1" applyBorder="1" applyAlignment="1">
      <alignment horizontal="center"/>
    </xf>
    <xf numFmtId="38" fontId="5" fillId="0" borderId="23" xfId="3" applyFont="1" applyBorder="1"/>
    <xf numFmtId="38" fontId="5" fillId="0" borderId="24" xfId="3" applyFont="1" applyBorder="1"/>
    <xf numFmtId="38" fontId="5" fillId="0" borderId="0" xfId="5" applyNumberFormat="1" applyFont="1"/>
    <xf numFmtId="177" fontId="5" fillId="0" borderId="0" xfId="3" applyNumberFormat="1" applyFont="1" applyBorder="1" applyAlignment="1">
      <alignment horizontal="right"/>
    </xf>
    <xf numFmtId="38" fontId="2" fillId="0" borderId="1" xfId="3" applyFont="1" applyBorder="1"/>
    <xf numFmtId="177" fontId="5" fillId="0" borderId="25" xfId="3" applyNumberFormat="1" applyFont="1" applyBorder="1"/>
    <xf numFmtId="177" fontId="5" fillId="0" borderId="1" xfId="3" applyNumberFormat="1" applyFont="1" applyBorder="1"/>
    <xf numFmtId="177" fontId="2" fillId="0" borderId="1" xfId="3" applyNumberFormat="1" applyFont="1" applyBorder="1" applyAlignment="1">
      <alignment horizontal="right"/>
    </xf>
    <xf numFmtId="38" fontId="2" fillId="0" borderId="1" xfId="3" applyFont="1" applyBorder="1" applyAlignment="1">
      <alignment horizontal="right"/>
    </xf>
    <xf numFmtId="0" fontId="6" fillId="0" borderId="8" xfId="5" applyFont="1" applyFill="1" applyBorder="1" applyAlignment="1">
      <alignment horizontal="center" vertical="center"/>
    </xf>
    <xf numFmtId="0" fontId="5" fillId="0" borderId="11" xfId="5" applyFont="1" applyBorder="1" applyAlignment="1">
      <alignment horizontal="right"/>
    </xf>
    <xf numFmtId="0" fontId="2" fillId="0" borderId="12" xfId="5" applyFont="1" applyBorder="1" applyAlignment="1">
      <alignment horizontal="right"/>
    </xf>
    <xf numFmtId="0" fontId="2" fillId="0" borderId="17" xfId="5" applyFont="1" applyBorder="1" applyAlignment="1">
      <alignment horizontal="right"/>
    </xf>
    <xf numFmtId="0" fontId="2" fillId="0" borderId="1" xfId="5" applyFont="1" applyBorder="1" applyAlignment="1">
      <alignment horizontal="right"/>
    </xf>
    <xf numFmtId="0" fontId="5" fillId="0" borderId="0" xfId="5" applyFont="1" applyFill="1" applyBorder="1" applyAlignment="1">
      <alignment horizontal="center" vertical="center"/>
    </xf>
    <xf numFmtId="0" fontId="15" fillId="0" borderId="0" xfId="5" applyFont="1" applyBorder="1" applyAlignment="1">
      <alignment horizontal="center"/>
    </xf>
    <xf numFmtId="0" fontId="15" fillId="0" borderId="0" xfId="5" applyFont="1" applyBorder="1" applyAlignment="1">
      <alignment horizontal="right"/>
    </xf>
    <xf numFmtId="0" fontId="3" fillId="0" borderId="0" xfId="7" applyFont="1"/>
    <xf numFmtId="0" fontId="16" fillId="0" borderId="1" xfId="7" applyFont="1" applyBorder="1" applyAlignment="1">
      <alignment horizontal="right"/>
    </xf>
    <xf numFmtId="0" fontId="16" fillId="0" borderId="0" xfId="7" applyFont="1"/>
    <xf numFmtId="0" fontId="16" fillId="0" borderId="13" xfId="7" quotePrefix="1" applyFont="1" applyFill="1" applyBorder="1" applyAlignment="1">
      <alignment horizontal="centerContinuous" vertical="center"/>
    </xf>
    <xf numFmtId="0" fontId="16" fillId="0" borderId="13" xfId="7" applyFont="1" applyFill="1" applyBorder="1" applyAlignment="1">
      <alignment horizontal="centerContinuous" vertical="center"/>
    </xf>
    <xf numFmtId="0" fontId="16" fillId="0" borderId="15" xfId="7" quotePrefix="1" applyFont="1" applyFill="1" applyBorder="1" applyAlignment="1">
      <alignment horizontal="centerContinuous" vertical="center"/>
    </xf>
    <xf numFmtId="0" fontId="16" fillId="0" borderId="15" xfId="7" applyFont="1" applyFill="1" applyBorder="1" applyAlignment="1">
      <alignment horizontal="centerContinuous" vertical="center"/>
    </xf>
    <xf numFmtId="0" fontId="16" fillId="0" borderId="0" xfId="7" applyFont="1" applyFill="1"/>
    <xf numFmtId="0" fontId="16" fillId="0" borderId="14" xfId="7" applyFont="1" applyFill="1" applyBorder="1" applyAlignment="1">
      <alignment horizontal="centerContinuous" vertical="center"/>
    </xf>
    <xf numFmtId="0" fontId="16" fillId="0" borderId="9" xfId="7" applyFont="1" applyFill="1" applyBorder="1" applyAlignment="1">
      <alignment horizontal="centerContinuous" vertical="center"/>
    </xf>
    <xf numFmtId="0" fontId="16" fillId="0" borderId="5" xfId="7" applyFont="1" applyFill="1" applyBorder="1" applyAlignment="1">
      <alignment horizontal="centerContinuous" vertical="center"/>
    </xf>
    <xf numFmtId="0" fontId="16" fillId="0" borderId="7" xfId="7" applyFont="1" applyFill="1" applyBorder="1" applyAlignment="1">
      <alignment horizontal="centerContinuous" vertical="center"/>
    </xf>
    <xf numFmtId="0" fontId="16" fillId="0" borderId="14" xfId="7" applyFont="1" applyFill="1" applyBorder="1" applyAlignment="1">
      <alignment vertical="center"/>
    </xf>
    <xf numFmtId="0" fontId="16" fillId="0" borderId="9" xfId="7" applyFont="1" applyFill="1" applyBorder="1" applyAlignment="1">
      <alignment vertical="center"/>
    </xf>
    <xf numFmtId="0" fontId="16" fillId="0" borderId="8" xfId="7" applyFont="1" applyFill="1" applyBorder="1" applyAlignment="1">
      <alignment horizontal="center" vertical="center"/>
    </xf>
    <xf numFmtId="0" fontId="16" fillId="0" borderId="11" xfId="7" applyFont="1" applyBorder="1" applyAlignment="1">
      <alignment horizontal="center" vertical="center"/>
    </xf>
    <xf numFmtId="38" fontId="16" fillId="0" borderId="2" xfId="7" applyNumberFormat="1" applyFont="1" applyBorder="1" applyAlignment="1">
      <alignment vertical="center"/>
    </xf>
    <xf numFmtId="38" fontId="16" fillId="0" borderId="0" xfId="7" applyNumberFormat="1" applyFont="1" applyBorder="1" applyAlignment="1">
      <alignment vertical="center"/>
    </xf>
    <xf numFmtId="0" fontId="16" fillId="0" borderId="0" xfId="7" applyFont="1" applyBorder="1" applyAlignment="1">
      <alignment horizontal="center" vertical="center"/>
    </xf>
    <xf numFmtId="0" fontId="17" fillId="0" borderId="0" xfId="7" applyFont="1"/>
    <xf numFmtId="0" fontId="16" fillId="0" borderId="11" xfId="7" applyFont="1" applyBorder="1" applyAlignment="1">
      <alignment horizontal="center" vertical="top"/>
    </xf>
    <xf numFmtId="0" fontId="16" fillId="0" borderId="0" xfId="7" applyFont="1" applyAlignment="1">
      <alignment vertical="top"/>
    </xf>
    <xf numFmtId="0" fontId="16" fillId="0" borderId="12" xfId="7" applyFont="1" applyBorder="1" applyAlignment="1">
      <alignment horizontal="center" vertical="top"/>
    </xf>
    <xf numFmtId="38" fontId="16" fillId="0" borderId="17" xfId="7" applyNumberFormat="1" applyFont="1" applyBorder="1" applyAlignment="1">
      <alignment vertical="center"/>
    </xf>
    <xf numFmtId="38" fontId="16" fillId="0" borderId="1" xfId="7" applyNumberFormat="1" applyFont="1" applyBorder="1" applyAlignment="1">
      <alignment vertical="center"/>
    </xf>
    <xf numFmtId="0" fontId="16" fillId="0" borderId="1" xfId="7" applyFont="1" applyBorder="1" applyAlignment="1">
      <alignment horizontal="center" vertical="center"/>
    </xf>
    <xf numFmtId="0" fontId="16" fillId="0" borderId="0" xfId="7" applyFont="1" applyAlignment="1">
      <alignment horizontal="right"/>
    </xf>
    <xf numFmtId="38" fontId="16" fillId="0" borderId="0" xfId="7" applyNumberFormat="1" applyFont="1"/>
    <xf numFmtId="0" fontId="18" fillId="0" borderId="0" xfId="5" applyFont="1"/>
    <xf numFmtId="0" fontId="2" fillId="0" borderId="26" xfId="5" applyFont="1" applyFill="1" applyBorder="1" applyAlignment="1">
      <alignment horizontal="centerContinuous"/>
    </xf>
    <xf numFmtId="0" fontId="6" fillId="0" borderId="5" xfId="5" applyFont="1" applyFill="1" applyBorder="1" applyAlignment="1">
      <alignment horizontal="center" vertical="center"/>
    </xf>
    <xf numFmtId="0" fontId="2" fillId="0" borderId="0" xfId="5" applyFill="1" applyBorder="1" applyAlignment="1"/>
    <xf numFmtId="0" fontId="2" fillId="0" borderId="11" xfId="5" applyFill="1" applyBorder="1" applyAlignment="1"/>
    <xf numFmtId="0" fontId="6" fillId="0" borderId="0" xfId="5" applyFont="1" applyFill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38" fontId="5" fillId="0" borderId="0" xfId="3" applyFont="1" applyFill="1" applyBorder="1" applyAlignment="1">
      <alignment vertical="center"/>
    </xf>
    <xf numFmtId="0" fontId="5" fillId="0" borderId="1" xfId="5" applyFont="1" applyBorder="1" applyAlignment="1">
      <alignment horizontal="center" vertical="center"/>
    </xf>
    <xf numFmtId="38" fontId="5" fillId="0" borderId="1" xfId="3" applyFont="1" applyFill="1" applyBorder="1" applyAlignment="1">
      <alignment vertical="center"/>
    </xf>
    <xf numFmtId="0" fontId="9" fillId="0" borderId="8" xfId="5" applyFont="1" applyFill="1" applyBorder="1" applyAlignment="1">
      <alignment horizontal="center" vertical="center"/>
    </xf>
    <xf numFmtId="0" fontId="9" fillId="0" borderId="5" xfId="5" applyFont="1" applyFill="1" applyBorder="1" applyAlignment="1">
      <alignment horizontal="center" vertical="center"/>
    </xf>
    <xf numFmtId="0" fontId="9" fillId="0" borderId="27" xfId="5" applyFont="1" applyFill="1" applyBorder="1" applyAlignment="1">
      <alignment horizontal="center" vertical="center"/>
    </xf>
    <xf numFmtId="38" fontId="28" fillId="0" borderId="0" xfId="3" applyNumberFormat="1" applyFont="1" applyBorder="1" applyAlignment="1">
      <alignment vertical="center"/>
    </xf>
    <xf numFmtId="38" fontId="2" fillId="0" borderId="0" xfId="5" applyNumberFormat="1" applyFont="1" applyBorder="1" applyAlignment="1">
      <alignment vertical="center"/>
    </xf>
    <xf numFmtId="38" fontId="28" fillId="0" borderId="0" xfId="3" applyNumberFormat="1" applyFont="1" applyBorder="1" applyAlignment="1">
      <alignment horizontal="right" vertical="center"/>
    </xf>
    <xf numFmtId="0" fontId="5" fillId="0" borderId="12" xfId="5" applyFont="1" applyBorder="1" applyAlignment="1">
      <alignment horizontal="distributed" vertical="center" wrapText="1"/>
    </xf>
    <xf numFmtId="38" fontId="28" fillId="0" borderId="1" xfId="3" applyNumberFormat="1" applyFont="1" applyBorder="1" applyAlignment="1">
      <alignment horizontal="right" vertical="center"/>
    </xf>
    <xf numFmtId="38" fontId="5" fillId="0" borderId="8" xfId="3" applyFont="1" applyFill="1" applyBorder="1" applyAlignment="1">
      <alignment horizontal="center" vertical="center"/>
    </xf>
    <xf numFmtId="38" fontId="5" fillId="0" borderId="5" xfId="3" applyFont="1" applyFill="1" applyBorder="1" applyAlignment="1">
      <alignment horizontal="center" vertical="center"/>
    </xf>
    <xf numFmtId="38" fontId="5" fillId="0" borderId="0" xfId="3" applyNumberFormat="1" applyFont="1" applyBorder="1"/>
    <xf numFmtId="38" fontId="2" fillId="0" borderId="1" xfId="3" applyFont="1" applyFill="1" applyBorder="1" applyAlignment="1">
      <alignment horizontal="right"/>
    </xf>
    <xf numFmtId="0" fontId="5" fillId="0" borderId="18" xfId="5" applyFont="1" applyFill="1" applyBorder="1" applyAlignment="1">
      <alignment horizontal="center"/>
    </xf>
    <xf numFmtId="0" fontId="5" fillId="0" borderId="15" xfId="5" applyFont="1" applyFill="1" applyBorder="1" applyAlignment="1">
      <alignment horizontal="center"/>
    </xf>
    <xf numFmtId="0" fontId="5" fillId="0" borderId="16" xfId="5" applyFont="1" applyFill="1" applyBorder="1" applyAlignment="1">
      <alignment horizontal="center"/>
    </xf>
    <xf numFmtId="38" fontId="5" fillId="0" borderId="0" xfId="3" applyFont="1" applyBorder="1" applyAlignment="1">
      <alignment horizontal="right" indent="1"/>
    </xf>
    <xf numFmtId="38" fontId="5" fillId="0" borderId="2" xfId="3" applyFont="1" applyBorder="1" applyAlignment="1">
      <alignment horizontal="right" indent="1"/>
    </xf>
    <xf numFmtId="38" fontId="2" fillId="0" borderId="1" xfId="3" applyNumberFormat="1" applyFont="1" applyBorder="1" applyAlignment="1">
      <alignment horizontal="right" indent="1"/>
    </xf>
    <xf numFmtId="0" fontId="2" fillId="0" borderId="0" xfId="5"/>
    <xf numFmtId="0" fontId="5" fillId="0" borderId="26" xfId="5" applyFont="1" applyFill="1" applyBorder="1" applyAlignment="1">
      <alignment vertical="center"/>
    </xf>
    <xf numFmtId="0" fontId="5" fillId="0" borderId="4" xfId="5" applyFont="1" applyFill="1" applyBorder="1" applyAlignment="1">
      <alignment horizontal="centerContinuous" vertical="center"/>
    </xf>
    <xf numFmtId="0" fontId="5" fillId="0" borderId="26" xfId="5" applyFont="1" applyFill="1" applyBorder="1" applyAlignment="1">
      <alignment horizontal="centerContinuous" vertical="center"/>
    </xf>
    <xf numFmtId="0" fontId="5" fillId="0" borderId="28" xfId="5" applyFont="1" applyFill="1" applyBorder="1" applyAlignment="1">
      <alignment horizontal="centerContinuous" vertical="center"/>
    </xf>
    <xf numFmtId="0" fontId="2" fillId="0" borderId="0" xfId="5" applyFill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2" xfId="5" applyFont="1" applyFill="1" applyBorder="1" applyAlignment="1">
      <alignment horizontal="center" vertical="center"/>
    </xf>
    <xf numFmtId="0" fontId="5" fillId="0" borderId="21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right" vertical="center"/>
    </xf>
    <xf numFmtId="0" fontId="5" fillId="0" borderId="27" xfId="5" applyFont="1" applyFill="1" applyBorder="1" applyAlignment="1">
      <alignment vertical="center"/>
    </xf>
    <xf numFmtId="0" fontId="5" fillId="0" borderId="29" xfId="5" applyFont="1" applyFill="1" applyBorder="1" applyAlignment="1">
      <alignment horizontal="center" vertical="center"/>
    </xf>
    <xf numFmtId="0" fontId="5" fillId="0" borderId="27" xfId="5" applyFont="1" applyFill="1" applyBorder="1" applyAlignment="1">
      <alignment horizontal="center" vertical="center"/>
    </xf>
    <xf numFmtId="0" fontId="5" fillId="0" borderId="27" xfId="5" applyFont="1" applyFill="1" applyBorder="1" applyAlignment="1">
      <alignment horizontal="right" vertical="center"/>
    </xf>
    <xf numFmtId="38" fontId="2" fillId="0" borderId="2" xfId="3" applyFont="1" applyBorder="1"/>
    <xf numFmtId="197" fontId="2" fillId="0" borderId="0" xfId="5" applyNumberFormat="1" applyFont="1" applyBorder="1"/>
    <xf numFmtId="0" fontId="2" fillId="0" borderId="0" xfId="5" applyFont="1" applyBorder="1" applyAlignment="1">
      <alignment horizontal="distributed"/>
    </xf>
    <xf numFmtId="0" fontId="2" fillId="0" borderId="11" xfId="5" applyFont="1" applyBorder="1" applyAlignment="1">
      <alignment horizontal="distributed"/>
    </xf>
    <xf numFmtId="0" fontId="5" fillId="0" borderId="0" xfId="5" applyFont="1" applyBorder="1" applyAlignment="1">
      <alignment horizontal="distributed"/>
    </xf>
    <xf numFmtId="197" fontId="5" fillId="0" borderId="0" xfId="5" applyNumberFormat="1" applyFont="1" applyBorder="1"/>
    <xf numFmtId="38" fontId="5" fillId="0" borderId="0" xfId="3" applyFont="1" applyFill="1" applyBorder="1"/>
    <xf numFmtId="0" fontId="5" fillId="0" borderId="1" xfId="5" applyFont="1" applyBorder="1" applyAlignment="1">
      <alignment horizontal="distributed"/>
    </xf>
    <xf numFmtId="38" fontId="5" fillId="0" borderId="17" xfId="3" applyFont="1" applyBorder="1"/>
    <xf numFmtId="197" fontId="5" fillId="0" borderId="1" xfId="5" applyNumberFormat="1" applyFont="1" applyBorder="1"/>
    <xf numFmtId="38" fontId="5" fillId="0" borderId="1" xfId="3" applyFont="1" applyFill="1" applyBorder="1"/>
    <xf numFmtId="0" fontId="19" fillId="0" borderId="0" xfId="5" applyFont="1" applyFill="1"/>
    <xf numFmtId="0" fontId="20" fillId="0" borderId="0" xfId="5" applyFont="1"/>
    <xf numFmtId="0" fontId="16" fillId="0" borderId="0" xfId="5" applyFont="1"/>
    <xf numFmtId="0" fontId="16" fillId="0" borderId="0" xfId="5" applyFont="1" applyBorder="1" applyAlignment="1">
      <alignment horizontal="right"/>
    </xf>
    <xf numFmtId="0" fontId="21" fillId="0" borderId="28" xfId="5" applyFont="1" applyFill="1" applyBorder="1" applyAlignment="1">
      <alignment horizontal="center" vertical="center" shrinkToFit="1"/>
    </xf>
    <xf numFmtId="38" fontId="21" fillId="0" borderId="13" xfId="3" applyFont="1" applyFill="1" applyBorder="1" applyAlignment="1">
      <alignment horizontal="center" vertical="center" shrinkToFit="1"/>
    </xf>
    <xf numFmtId="38" fontId="21" fillId="0" borderId="13" xfId="3" quotePrefix="1" applyFont="1" applyFill="1" applyBorder="1" applyAlignment="1">
      <alignment horizontal="center" vertical="center" shrinkToFit="1"/>
    </xf>
    <xf numFmtId="38" fontId="21" fillId="0" borderId="4" xfId="3" applyFont="1" applyFill="1" applyBorder="1" applyAlignment="1">
      <alignment horizontal="center" vertical="center" shrinkToFit="1"/>
    </xf>
    <xf numFmtId="0" fontId="22" fillId="0" borderId="11" xfId="5" applyFont="1" applyFill="1" applyBorder="1" applyAlignment="1">
      <alignment horizontal="center" vertical="center" shrinkToFit="1"/>
    </xf>
    <xf numFmtId="38" fontId="21" fillId="0" borderId="21" xfId="3" applyFont="1" applyFill="1" applyBorder="1" applyAlignment="1">
      <alignment horizontal="center" vertical="center" shrinkToFit="1"/>
    </xf>
    <xf numFmtId="38" fontId="21" fillId="0" borderId="30" xfId="3" quotePrefix="1" applyFont="1" applyFill="1" applyBorder="1" applyAlignment="1">
      <alignment horizontal="center" vertical="center" shrinkToFit="1"/>
    </xf>
    <xf numFmtId="38" fontId="21" fillId="0" borderId="30" xfId="3" applyFont="1" applyFill="1" applyBorder="1" applyAlignment="1">
      <alignment horizontal="center" vertical="top" shrinkToFit="1"/>
    </xf>
    <xf numFmtId="38" fontId="21" fillId="0" borderId="21" xfId="3" applyFont="1" applyFill="1" applyBorder="1" applyAlignment="1">
      <alignment horizontal="center" shrinkToFit="1"/>
    </xf>
    <xf numFmtId="38" fontId="21" fillId="0" borderId="30" xfId="3" applyFont="1" applyFill="1" applyBorder="1" applyAlignment="1">
      <alignment horizontal="center" vertical="center" shrinkToFit="1"/>
    </xf>
    <xf numFmtId="38" fontId="21" fillId="0" borderId="2" xfId="3" applyFont="1" applyFill="1" applyBorder="1" applyAlignment="1">
      <alignment horizontal="center" vertical="top" shrinkToFit="1"/>
    </xf>
    <xf numFmtId="0" fontId="21" fillId="0" borderId="9" xfId="5" applyFont="1" applyFill="1" applyBorder="1" applyAlignment="1">
      <alignment horizontal="center" vertical="center" shrinkToFit="1"/>
    </xf>
    <xf numFmtId="38" fontId="21" fillId="0" borderId="20" xfId="3" applyFont="1" applyFill="1" applyBorder="1" applyAlignment="1">
      <alignment horizontal="center" vertical="center" shrinkToFit="1"/>
    </xf>
    <xf numFmtId="38" fontId="21" fillId="0" borderId="20" xfId="3" applyFont="1" applyFill="1" applyBorder="1" applyAlignment="1">
      <alignment horizontal="center" vertical="top" shrinkToFit="1"/>
    </xf>
    <xf numFmtId="38" fontId="21" fillId="0" borderId="20" xfId="3" quotePrefix="1" applyFont="1" applyFill="1" applyBorder="1" applyAlignment="1">
      <alignment horizontal="center" vertical="top" shrinkToFit="1"/>
    </xf>
    <xf numFmtId="38" fontId="21" fillId="0" borderId="14" xfId="3" applyFont="1" applyFill="1" applyBorder="1" applyAlignment="1">
      <alignment horizontal="center" vertical="top" shrinkToFit="1"/>
    </xf>
    <xf numFmtId="0" fontId="22" fillId="0" borderId="11" xfId="5" applyFont="1" applyFill="1" applyBorder="1" applyAlignment="1">
      <alignment horizontal="center" shrinkToFit="1"/>
    </xf>
    <xf numFmtId="198" fontId="22" fillId="0" borderId="0" xfId="5" applyNumberFormat="1" applyFont="1" applyFill="1" applyBorder="1" applyAlignment="1">
      <alignment horizontal="right" vertical="center" shrinkToFit="1"/>
    </xf>
    <xf numFmtId="0" fontId="22" fillId="0" borderId="12" xfId="5" applyFont="1" applyFill="1" applyBorder="1" applyAlignment="1">
      <alignment horizontal="center" shrinkToFit="1"/>
    </xf>
    <xf numFmtId="198" fontId="22" fillId="0" borderId="1" xfId="5" applyNumberFormat="1" applyFont="1" applyFill="1" applyBorder="1" applyAlignment="1">
      <alignment horizontal="right" vertical="center" shrinkToFit="1"/>
    </xf>
    <xf numFmtId="0" fontId="3" fillId="0" borderId="0" xfId="5" applyFont="1" applyAlignment="1">
      <alignment vertical="center"/>
    </xf>
    <xf numFmtId="0" fontId="5" fillId="0" borderId="0" xfId="5" applyFont="1" applyAlignment="1">
      <alignment horizontal="right" vertical="center"/>
    </xf>
    <xf numFmtId="0" fontId="6" fillId="0" borderId="10" xfId="5" applyFont="1" applyBorder="1" applyAlignment="1">
      <alignment horizontal="distributed" vertical="center"/>
    </xf>
    <xf numFmtId="38" fontId="16" fillId="0" borderId="0" xfId="3" applyFont="1" applyBorder="1" applyAlignment="1">
      <alignment horizontal="right" vertical="center"/>
    </xf>
    <xf numFmtId="38" fontId="17" fillId="0" borderId="0" xfId="3" applyFont="1" applyBorder="1" applyAlignment="1">
      <alignment horizontal="right" vertical="center"/>
    </xf>
    <xf numFmtId="0" fontId="6" fillId="0" borderId="11" xfId="5" applyFont="1" applyBorder="1" applyAlignment="1">
      <alignment horizontal="distributed" vertical="center"/>
    </xf>
    <xf numFmtId="38" fontId="16" fillId="0" borderId="0" xfId="3" applyFont="1" applyBorder="1" applyAlignment="1">
      <alignment horizontal="right"/>
    </xf>
    <xf numFmtId="0" fontId="6" fillId="0" borderId="12" xfId="5" applyFont="1" applyBorder="1" applyAlignment="1">
      <alignment horizontal="distributed" vertical="center"/>
    </xf>
    <xf numFmtId="38" fontId="16" fillId="0" borderId="1" xfId="3" applyFont="1" applyBorder="1" applyAlignment="1">
      <alignment horizontal="right" vertical="center"/>
    </xf>
    <xf numFmtId="38" fontId="17" fillId="0" borderId="1" xfId="3" applyFont="1" applyBorder="1" applyAlignment="1">
      <alignment horizontal="right" vertical="center"/>
    </xf>
    <xf numFmtId="0" fontId="5" fillId="0" borderId="0" xfId="5" applyFont="1" applyBorder="1" applyAlignment="1">
      <alignment vertical="center"/>
    </xf>
    <xf numFmtId="0" fontId="5" fillId="0" borderId="0" xfId="5" applyFont="1" applyAlignment="1">
      <alignment vertical="center"/>
    </xf>
    <xf numFmtId="0" fontId="6" fillId="0" borderId="28" xfId="5" applyFont="1" applyFill="1" applyBorder="1" applyAlignment="1">
      <alignment horizontal="center" vertical="center"/>
    </xf>
    <xf numFmtId="0" fontId="6" fillId="0" borderId="18" xfId="5" applyFont="1" applyFill="1" applyBorder="1" applyAlignment="1">
      <alignment horizontal="center" vertical="center" wrapText="1"/>
    </xf>
    <xf numFmtId="0" fontId="6" fillId="0" borderId="16" xfId="5" applyFont="1" applyFill="1" applyBorder="1" applyAlignment="1">
      <alignment horizontal="center" vertical="center" wrapText="1"/>
    </xf>
    <xf numFmtId="0" fontId="6" fillId="0" borderId="15" xfId="5" applyFont="1" applyFill="1" applyBorder="1" applyAlignment="1">
      <alignment horizontal="center" vertical="center"/>
    </xf>
    <xf numFmtId="0" fontId="6" fillId="0" borderId="31" xfId="5" applyFont="1" applyFill="1" applyBorder="1" applyAlignment="1">
      <alignment horizontal="center" vertical="center"/>
    </xf>
    <xf numFmtId="0" fontId="32" fillId="0" borderId="0" xfId="5" applyFont="1"/>
    <xf numFmtId="0" fontId="6" fillId="0" borderId="20" xfId="5" applyFont="1" applyBorder="1" applyAlignment="1">
      <alignment horizontal="center" vertical="center" wrapText="1"/>
    </xf>
    <xf numFmtId="0" fontId="5" fillId="0" borderId="11" xfId="5" applyFont="1" applyBorder="1"/>
    <xf numFmtId="0" fontId="6" fillId="0" borderId="8" xfId="5" applyFont="1" applyBorder="1" applyAlignment="1">
      <alignment horizontal="center" vertical="center" wrapText="1"/>
    </xf>
    <xf numFmtId="0" fontId="6" fillId="0" borderId="21" xfId="5" applyFont="1" applyBorder="1" applyAlignment="1">
      <alignment horizontal="center" vertical="center" wrapText="1"/>
    </xf>
    <xf numFmtId="0" fontId="5" fillId="0" borderId="12" xfId="5" applyFont="1" applyBorder="1"/>
    <xf numFmtId="0" fontId="6" fillId="0" borderId="32" xfId="5" applyFont="1" applyBorder="1" applyAlignment="1">
      <alignment horizontal="center" vertical="center" wrapText="1"/>
    </xf>
    <xf numFmtId="0" fontId="6" fillId="0" borderId="0" xfId="5" applyFont="1" applyBorder="1" applyAlignment="1"/>
    <xf numFmtId="0" fontId="6" fillId="0" borderId="0" xfId="5" applyFont="1"/>
    <xf numFmtId="197" fontId="5" fillId="0" borderId="0" xfId="5" applyNumberFormat="1" applyFont="1" applyBorder="1" applyAlignment="1">
      <alignment horizontal="right"/>
    </xf>
    <xf numFmtId="38" fontId="33" fillId="0" borderId="0" xfId="2" applyNumberFormat="1" applyFont="1" applyAlignment="1" applyProtection="1">
      <alignment horizontal="center"/>
    </xf>
    <xf numFmtId="38" fontId="5" fillId="0" borderId="25" xfId="3" applyFont="1" applyBorder="1"/>
    <xf numFmtId="177" fontId="5" fillId="0" borderId="25" xfId="3" applyNumberFormat="1" applyFont="1" applyBorder="1" applyAlignment="1">
      <alignment horizontal="right"/>
    </xf>
    <xf numFmtId="0" fontId="5" fillId="0" borderId="2" xfId="5" applyFont="1" applyBorder="1" applyAlignment="1">
      <alignment horizontal="right"/>
    </xf>
    <xf numFmtId="0" fontId="9" fillId="0" borderId="10" xfId="5" applyFont="1" applyBorder="1" applyAlignment="1">
      <alignment horizontal="center" vertical="center"/>
    </xf>
    <xf numFmtId="0" fontId="9" fillId="0" borderId="12" xfId="5" applyFont="1" applyBorder="1" applyAlignment="1">
      <alignment horizontal="center" vertical="center"/>
    </xf>
    <xf numFmtId="178" fontId="24" fillId="0" borderId="0" xfId="3" applyNumberFormat="1" applyFont="1" applyFill="1" applyAlignment="1">
      <alignment horizontal="right"/>
    </xf>
    <xf numFmtId="38" fontId="29" fillId="0" borderId="0" xfId="2" applyNumberFormat="1" applyAlignment="1" applyProtection="1">
      <alignment horizontal="right"/>
    </xf>
    <xf numFmtId="38" fontId="34" fillId="0" borderId="0" xfId="2" applyNumberFormat="1" applyFont="1" applyAlignment="1" applyProtection="1">
      <alignment horizontal="right"/>
    </xf>
    <xf numFmtId="38" fontId="28" fillId="0" borderId="17" xfId="3" applyFont="1" applyBorder="1"/>
    <xf numFmtId="38" fontId="28" fillId="0" borderId="1" xfId="3" applyFont="1" applyBorder="1"/>
    <xf numFmtId="38" fontId="28" fillId="0" borderId="1" xfId="3" applyFont="1" applyBorder="1" applyAlignment="1">
      <alignment horizontal="right"/>
    </xf>
    <xf numFmtId="38" fontId="28" fillId="0" borderId="0" xfId="3" applyFont="1" applyBorder="1"/>
    <xf numFmtId="38" fontId="28" fillId="0" borderId="0" xfId="3" applyFont="1" applyBorder="1" applyAlignment="1">
      <alignment horizontal="right"/>
    </xf>
    <xf numFmtId="0" fontId="29" fillId="0" borderId="0" xfId="2" applyAlignment="1" applyProtection="1">
      <alignment horizontal="right"/>
    </xf>
    <xf numFmtId="38" fontId="2" fillId="0" borderId="11" xfId="3" applyFont="1" applyBorder="1" applyAlignment="1">
      <alignment horizontal="center"/>
    </xf>
    <xf numFmtId="177" fontId="2" fillId="0" borderId="0" xfId="3" applyNumberFormat="1" applyFont="1" applyBorder="1"/>
    <xf numFmtId="177" fontId="2" fillId="0" borderId="0" xfId="3" applyNumberFormat="1" applyFont="1" applyBorder="1" applyAlignment="1">
      <alignment wrapText="1"/>
    </xf>
    <xf numFmtId="199" fontId="5" fillId="0" borderId="0" xfId="3" applyNumberFormat="1" applyFont="1" applyAlignment="1">
      <alignment horizontal="right" wrapText="1"/>
    </xf>
    <xf numFmtId="0" fontId="35" fillId="0" borderId="0" xfId="0" applyFo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35" fillId="0" borderId="26" xfId="0" applyFont="1" applyBorder="1" applyAlignment="1">
      <alignment vertical="center"/>
    </xf>
    <xf numFmtId="0" fontId="35" fillId="0" borderId="26" xfId="0" applyFont="1" applyBorder="1">
      <alignment vertical="center"/>
    </xf>
    <xf numFmtId="193" fontId="35" fillId="0" borderId="26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0" xfId="0" applyFont="1" applyBorder="1">
      <alignment vertical="center"/>
    </xf>
    <xf numFmtId="193" fontId="35" fillId="0" borderId="0" xfId="0" applyNumberFormat="1" applyFont="1" applyBorder="1" applyAlignment="1">
      <alignment horizontal="left" vertical="center"/>
    </xf>
    <xf numFmtId="0" fontId="35" fillId="0" borderId="21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5" fillId="0" borderId="4" xfId="5" applyFont="1" applyBorder="1"/>
    <xf numFmtId="0" fontId="5" fillId="0" borderId="26" xfId="5" applyFont="1" applyBorder="1"/>
    <xf numFmtId="3" fontId="5" fillId="0" borderId="17" xfId="5" applyNumberFormat="1" applyFont="1" applyBorder="1"/>
    <xf numFmtId="3" fontId="5" fillId="0" borderId="1" xfId="5" applyNumberFormat="1" applyFont="1" applyBorder="1"/>
    <xf numFmtId="0" fontId="5" fillId="0" borderId="28" xfId="5" applyFont="1" applyBorder="1"/>
    <xf numFmtId="0" fontId="6" fillId="0" borderId="0" xfId="5" applyFont="1" applyBorder="1" applyAlignment="1">
      <alignment horizontal="center" vertical="center" wrapText="1"/>
    </xf>
    <xf numFmtId="0" fontId="9" fillId="0" borderId="29" xfId="5" applyFont="1" applyFill="1" applyBorder="1" applyAlignment="1">
      <alignment horizontal="center" vertical="center"/>
    </xf>
    <xf numFmtId="199" fontId="28" fillId="0" borderId="0" xfId="3" applyNumberFormat="1" applyFont="1" applyBorder="1" applyAlignment="1">
      <alignment vertical="center"/>
    </xf>
    <xf numFmtId="199" fontId="2" fillId="0" borderId="2" xfId="5" applyNumberFormat="1" applyFont="1" applyBorder="1" applyAlignment="1">
      <alignment vertical="center"/>
    </xf>
    <xf numFmtId="199" fontId="2" fillId="0" borderId="0" xfId="5" applyNumberFormat="1" applyFont="1" applyBorder="1" applyAlignment="1">
      <alignment vertical="center"/>
    </xf>
    <xf numFmtId="199" fontId="2" fillId="0" borderId="2" xfId="3" applyNumberFormat="1" applyFont="1" applyBorder="1" applyAlignment="1">
      <alignment vertical="center" wrapText="1"/>
    </xf>
    <xf numFmtId="199" fontId="2" fillId="0" borderId="0" xfId="3" applyNumberFormat="1" applyFont="1" applyBorder="1" applyAlignment="1">
      <alignment vertical="center"/>
    </xf>
    <xf numFmtId="38" fontId="2" fillId="0" borderId="0" xfId="3" applyNumberFormat="1" applyFont="1" applyBorder="1" applyAlignment="1">
      <alignment vertical="center" wrapText="1"/>
    </xf>
    <xf numFmtId="38" fontId="2" fillId="0" borderId="0" xfId="3" applyNumberFormat="1" applyFont="1" applyBorder="1" applyAlignment="1">
      <alignment vertical="center"/>
    </xf>
    <xf numFmtId="199" fontId="28" fillId="0" borderId="2" xfId="3" applyNumberFormat="1" applyFont="1" applyBorder="1" applyAlignment="1">
      <alignment vertical="center"/>
    </xf>
    <xf numFmtId="199" fontId="28" fillId="0" borderId="0" xfId="3" applyNumberFormat="1" applyFont="1" applyBorder="1" applyAlignment="1">
      <alignment horizontal="right" vertical="center"/>
    </xf>
    <xf numFmtId="199" fontId="28" fillId="0" borderId="1" xfId="3" applyNumberFormat="1" applyFont="1" applyBorder="1" applyAlignment="1">
      <alignment horizontal="right" vertical="center"/>
    </xf>
    <xf numFmtId="0" fontId="2" fillId="0" borderId="8" xfId="5" applyFont="1" applyFill="1" applyBorder="1" applyAlignment="1">
      <alignment horizontal="center" vertical="center"/>
    </xf>
    <xf numFmtId="0" fontId="2" fillId="0" borderId="5" xfId="5" applyFont="1" applyFill="1" applyBorder="1" applyAlignment="1">
      <alignment horizontal="center" vertical="center"/>
    </xf>
    <xf numFmtId="0" fontId="5" fillId="0" borderId="20" xfId="5" applyFont="1" applyFill="1" applyBorder="1" applyAlignment="1">
      <alignment horizontal="center" vertical="center" wrapText="1"/>
    </xf>
    <xf numFmtId="0" fontId="5" fillId="0" borderId="15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0" borderId="8" xfId="5" applyFont="1" applyFill="1" applyBorder="1" applyAlignment="1">
      <alignment horizontal="center" vertical="center" wrapText="1"/>
    </xf>
    <xf numFmtId="0" fontId="5" fillId="0" borderId="5" xfId="5" applyFont="1" applyFill="1" applyBorder="1" applyAlignment="1">
      <alignment horizontal="center" vertical="center" wrapText="1"/>
    </xf>
    <xf numFmtId="38" fontId="5" fillId="0" borderId="0" xfId="3" applyFont="1" applyAlignment="1">
      <alignment horizontal="center" wrapText="1"/>
    </xf>
    <xf numFmtId="38" fontId="0" fillId="0" borderId="1" xfId="3" applyFont="1" applyBorder="1"/>
    <xf numFmtId="0" fontId="29" fillId="0" borderId="0" xfId="2" applyAlignment="1" applyProtection="1"/>
    <xf numFmtId="0" fontId="33" fillId="0" borderId="0" xfId="2" applyFont="1" applyAlignment="1" applyProtection="1"/>
    <xf numFmtId="0" fontId="3" fillId="0" borderId="0" xfId="5" applyFont="1" applyAlignment="1"/>
    <xf numFmtId="0" fontId="2" fillId="0" borderId="0" xfId="5" applyFont="1" applyAlignment="1"/>
    <xf numFmtId="0" fontId="10" fillId="0" borderId="0" xfId="5" applyFont="1" applyAlignment="1"/>
    <xf numFmtId="0" fontId="11" fillId="0" borderId="0" xfId="5" applyFont="1" applyAlignment="1"/>
    <xf numFmtId="0" fontId="11" fillId="0" borderId="0" xfId="5" applyFont="1" applyFill="1" applyAlignment="1"/>
    <xf numFmtId="0" fontId="13" fillId="0" borderId="0" xfId="5" applyFont="1" applyAlignment="1"/>
    <xf numFmtId="0" fontId="14" fillId="0" borderId="0" xfId="5" applyFont="1" applyAlignment="1"/>
    <xf numFmtId="0" fontId="15" fillId="0" borderId="0" xfId="5" applyFont="1" applyAlignment="1"/>
    <xf numFmtId="0" fontId="29" fillId="0" borderId="0" xfId="2" applyAlignment="1" applyProtection="1">
      <alignment vertical="center"/>
    </xf>
    <xf numFmtId="38" fontId="16" fillId="0" borderId="0" xfId="7" applyNumberFormat="1" applyFont="1" applyBorder="1" applyAlignment="1">
      <alignment horizontal="center" vertical="center"/>
    </xf>
    <xf numFmtId="38" fontId="35" fillId="0" borderId="0" xfId="4" applyFont="1" applyAlignment="1">
      <alignment vertical="center"/>
    </xf>
    <xf numFmtId="38" fontId="35" fillId="0" borderId="0" xfId="4" applyFont="1" applyAlignment="1">
      <alignment horizontal="center" vertical="center"/>
    </xf>
    <xf numFmtId="38" fontId="17" fillId="0" borderId="0" xfId="3" quotePrefix="1" applyFont="1" applyBorder="1" applyAlignment="1">
      <alignment horizontal="right" vertical="center"/>
    </xf>
    <xf numFmtId="0" fontId="39" fillId="0" borderId="0" xfId="5" applyFont="1"/>
    <xf numFmtId="0" fontId="6" fillId="0" borderId="36" xfId="5" applyFont="1" applyFill="1" applyBorder="1" applyAlignment="1">
      <alignment horizontal="center" vertical="center"/>
    </xf>
    <xf numFmtId="0" fontId="6" fillId="0" borderId="15" xfId="5" applyFont="1" applyBorder="1" applyAlignment="1">
      <alignment horizontal="center" vertical="center" wrapText="1"/>
    </xf>
    <xf numFmtId="3" fontId="5" fillId="0" borderId="2" xfId="5" applyNumberFormat="1" applyFont="1" applyBorder="1"/>
    <xf numFmtId="3" fontId="5" fillId="0" borderId="0" xfId="5" applyNumberFormat="1" applyFont="1" applyBorder="1"/>
    <xf numFmtId="0" fontId="6" fillId="0" borderId="37" xfId="5" applyFont="1" applyBorder="1" applyAlignment="1">
      <alignment horizontal="center" vertical="center" wrapText="1"/>
    </xf>
    <xf numFmtId="38" fontId="5" fillId="0" borderId="4" xfId="3" applyFont="1" applyBorder="1"/>
    <xf numFmtId="38" fontId="5" fillId="0" borderId="26" xfId="3" applyFont="1" applyBorder="1"/>
    <xf numFmtId="0" fontId="36" fillId="2" borderId="0" xfId="0" applyFont="1" applyFill="1" applyAlignment="1">
      <alignment horizontal="center" vertical="center"/>
    </xf>
    <xf numFmtId="0" fontId="34" fillId="0" borderId="0" xfId="2" applyFont="1" applyAlignment="1" applyProtection="1">
      <alignment vertical="center"/>
    </xf>
    <xf numFmtId="0" fontId="37" fillId="0" borderId="0" xfId="0" applyFont="1" applyAlignment="1">
      <alignment vertical="center"/>
    </xf>
    <xf numFmtId="0" fontId="37" fillId="0" borderId="0" xfId="0" applyFont="1">
      <alignment vertical="center"/>
    </xf>
    <xf numFmtId="176" fontId="6" fillId="0" borderId="11" xfId="3" applyNumberFormat="1" applyFont="1" applyFill="1" applyBorder="1" applyAlignment="1">
      <alignment horizontal="center" vertical="distributed" wrapText="1"/>
    </xf>
    <xf numFmtId="176" fontId="6" fillId="0" borderId="9" xfId="3" applyNumberFormat="1" applyFont="1" applyFill="1" applyBorder="1" applyAlignment="1">
      <alignment horizontal="center" vertical="distributed" wrapText="1"/>
    </xf>
    <xf numFmtId="38" fontId="6" fillId="0" borderId="31" xfId="3" applyFont="1" applyFill="1" applyBorder="1" applyAlignment="1">
      <alignment horizontal="center" vertical="center" wrapText="1"/>
    </xf>
    <xf numFmtId="38" fontId="6" fillId="0" borderId="33" xfId="3" applyFont="1" applyFill="1" applyBorder="1" applyAlignment="1">
      <alignment horizontal="center" vertical="center" wrapText="1"/>
    </xf>
    <xf numFmtId="38" fontId="6" fillId="0" borderId="34" xfId="3" applyFont="1" applyFill="1" applyBorder="1" applyAlignment="1">
      <alignment horizontal="center" vertical="center" wrapText="1"/>
    </xf>
    <xf numFmtId="38" fontId="6" fillId="0" borderId="35" xfId="3" applyFont="1" applyFill="1" applyBorder="1" applyAlignment="1">
      <alignment horizontal="center" vertical="center" wrapText="1"/>
    </xf>
    <xf numFmtId="38" fontId="6" fillId="0" borderId="20" xfId="3" applyFont="1" applyFill="1" applyBorder="1" applyAlignment="1">
      <alignment horizontal="center" vertical="center" wrapText="1"/>
    </xf>
    <xf numFmtId="38" fontId="6" fillId="0" borderId="8" xfId="3" applyFont="1" applyFill="1" applyBorder="1" applyAlignment="1">
      <alignment horizontal="center" vertical="center" wrapText="1"/>
    </xf>
    <xf numFmtId="38" fontId="6" fillId="0" borderId="30" xfId="3" applyFont="1" applyFill="1" applyBorder="1" applyAlignment="1">
      <alignment horizontal="center" vertical="center" wrapText="1"/>
    </xf>
    <xf numFmtId="0" fontId="6" fillId="0" borderId="20" xfId="5" applyFont="1" applyFill="1" applyBorder="1" applyAlignment="1">
      <alignment horizontal="center" vertical="center" wrapText="1"/>
    </xf>
    <xf numFmtId="38" fontId="6" fillId="0" borderId="7" xfId="3" applyFont="1" applyFill="1" applyBorder="1" applyAlignment="1">
      <alignment horizontal="center" vertical="center" wrapText="1"/>
    </xf>
    <xf numFmtId="38" fontId="6" fillId="0" borderId="5" xfId="3" applyFont="1" applyFill="1" applyBorder="1" applyAlignment="1">
      <alignment horizontal="center" vertical="center" wrapText="1"/>
    </xf>
    <xf numFmtId="178" fontId="5" fillId="0" borderId="0" xfId="3" applyNumberFormat="1" applyFont="1" applyFill="1" applyAlignment="1">
      <alignment horizontal="center"/>
    </xf>
    <xf numFmtId="176" fontId="6" fillId="0" borderId="28" xfId="3" applyNumberFormat="1" applyFont="1" applyFill="1" applyBorder="1" applyAlignment="1">
      <alignment horizontal="center" vertical="distributed" wrapText="1"/>
    </xf>
    <xf numFmtId="38" fontId="6" fillId="0" borderId="18" xfId="3" applyFont="1" applyFill="1" applyBorder="1" applyAlignment="1">
      <alignment horizontal="center" vertical="center" wrapText="1"/>
    </xf>
    <xf numFmtId="38" fontId="6" fillId="0" borderId="16" xfId="3" applyFont="1" applyFill="1" applyBorder="1" applyAlignment="1">
      <alignment horizontal="center" vertical="center" wrapText="1"/>
    </xf>
    <xf numFmtId="38" fontId="6" fillId="0" borderId="11" xfId="3" applyFont="1" applyFill="1" applyBorder="1" applyAlignment="1">
      <alignment horizontal="center" vertical="center" wrapText="1"/>
    </xf>
    <xf numFmtId="0" fontId="9" fillId="0" borderId="20" xfId="5" applyFont="1" applyFill="1" applyBorder="1"/>
    <xf numFmtId="0" fontId="6" fillId="0" borderId="15" xfId="5" applyFont="1" applyFill="1" applyBorder="1" applyAlignment="1">
      <alignment horizontal="center" vertical="center" wrapText="1"/>
    </xf>
    <xf numFmtId="0" fontId="6" fillId="0" borderId="8" xfId="5" applyFont="1" applyFill="1" applyBorder="1" applyAlignment="1">
      <alignment horizontal="center" vertical="center"/>
    </xf>
    <xf numFmtId="0" fontId="5" fillId="0" borderId="31" xfId="5" applyFont="1" applyFill="1" applyBorder="1" applyAlignment="1">
      <alignment horizontal="center" vertical="center" wrapText="1"/>
    </xf>
    <xf numFmtId="0" fontId="5" fillId="0" borderId="6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/>
    </xf>
    <xf numFmtId="0" fontId="5" fillId="0" borderId="16" xfId="5" applyFont="1" applyFill="1" applyBorder="1" applyAlignment="1">
      <alignment horizontal="center" vertical="center" wrapText="1"/>
    </xf>
    <xf numFmtId="0" fontId="5" fillId="0" borderId="5" xfId="5" applyFont="1" applyFill="1" applyBorder="1" applyAlignment="1">
      <alignment horizontal="center" vertical="center"/>
    </xf>
    <xf numFmtId="0" fontId="5" fillId="0" borderId="18" xfId="5" applyFont="1" applyFill="1" applyBorder="1" applyAlignment="1">
      <alignment horizontal="center" vertical="center" wrapText="1"/>
    </xf>
    <xf numFmtId="0" fontId="5" fillId="0" borderId="7" xfId="5" applyFont="1" applyFill="1" applyBorder="1" applyAlignment="1">
      <alignment horizontal="center" vertical="center"/>
    </xf>
    <xf numFmtId="0" fontId="5" fillId="0" borderId="13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/>
    </xf>
    <xf numFmtId="0" fontId="5" fillId="0" borderId="13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0" fontId="5" fillId="0" borderId="16" xfId="5" applyFont="1" applyFill="1" applyBorder="1" applyAlignment="1">
      <alignment horizontal="center" vertical="center"/>
    </xf>
    <xf numFmtId="0" fontId="2" fillId="0" borderId="5" xfId="5" applyFont="1" applyFill="1" applyBorder="1" applyAlignment="1">
      <alignment horizontal="center" vertical="center"/>
    </xf>
    <xf numFmtId="0" fontId="5" fillId="0" borderId="28" xfId="5" applyFont="1" applyFill="1" applyBorder="1" applyAlignment="1">
      <alignment horizontal="center" vertical="center"/>
    </xf>
    <xf numFmtId="0" fontId="2" fillId="0" borderId="9" xfId="5" applyFill="1" applyBorder="1" applyAlignment="1">
      <alignment horizontal="center" vertical="center"/>
    </xf>
    <xf numFmtId="0" fontId="5" fillId="0" borderId="20" xfId="5" applyFont="1" applyFill="1" applyBorder="1" applyAlignment="1">
      <alignment horizontal="center" vertical="center" wrapText="1"/>
    </xf>
    <xf numFmtId="0" fontId="5" fillId="0" borderId="4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177" fontId="2" fillId="0" borderId="1" xfId="3" applyNumberFormat="1" applyFont="1" applyBorder="1" applyAlignment="1">
      <alignment horizontal="center"/>
    </xf>
    <xf numFmtId="0" fontId="5" fillId="0" borderId="7" xfId="5" applyFont="1" applyFill="1" applyBorder="1" applyAlignment="1">
      <alignment horizontal="center" vertical="center" wrapText="1"/>
    </xf>
    <xf numFmtId="177" fontId="5" fillId="0" borderId="0" xfId="3" applyNumberFormat="1" applyFont="1" applyBorder="1" applyAlignment="1">
      <alignment horizontal="center"/>
    </xf>
    <xf numFmtId="0" fontId="2" fillId="0" borderId="0" xfId="5" applyAlignment="1">
      <alignment horizontal="center"/>
    </xf>
    <xf numFmtId="177" fontId="2" fillId="0" borderId="0" xfId="3" applyNumberFormat="1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177" fontId="2" fillId="0" borderId="0" xfId="3" applyNumberFormat="1" applyFont="1" applyBorder="1" applyAlignment="1">
      <alignment horizontal="center" wrapText="1"/>
    </xf>
    <xf numFmtId="177" fontId="2" fillId="0" borderId="1" xfId="3" applyNumberFormat="1" applyFont="1" applyBorder="1" applyAlignment="1">
      <alignment horizontal="center" wrapText="1"/>
    </xf>
    <xf numFmtId="0" fontId="5" fillId="0" borderId="18" xfId="5" applyFont="1" applyFill="1" applyBorder="1" applyAlignment="1">
      <alignment horizontal="center" vertical="center"/>
    </xf>
    <xf numFmtId="0" fontId="2" fillId="0" borderId="20" xfId="5" applyFill="1" applyBorder="1" applyAlignment="1">
      <alignment horizontal="center" vertical="center" wrapText="1"/>
    </xf>
    <xf numFmtId="0" fontId="5" fillId="0" borderId="5" xfId="5" applyFont="1" applyFill="1" applyBorder="1" applyAlignment="1">
      <alignment horizontal="center" vertical="center" wrapText="1"/>
    </xf>
    <xf numFmtId="0" fontId="5" fillId="0" borderId="18" xfId="5" applyFont="1" applyBorder="1" applyAlignment="1">
      <alignment horizontal="center" vertical="center"/>
    </xf>
    <xf numFmtId="0" fontId="2" fillId="0" borderId="7" xfId="5" applyBorder="1" applyAlignment="1">
      <alignment horizontal="center" vertical="center"/>
    </xf>
    <xf numFmtId="0" fontId="5" fillId="0" borderId="20" xfId="5" applyFont="1" applyBorder="1" applyAlignment="1">
      <alignment horizontal="center"/>
    </xf>
    <xf numFmtId="0" fontId="5" fillId="0" borderId="14" xfId="5" applyFont="1" applyBorder="1" applyAlignment="1">
      <alignment horizontal="center"/>
    </xf>
    <xf numFmtId="0" fontId="5" fillId="0" borderId="8" xfId="5" applyFont="1" applyFill="1" applyBorder="1" applyAlignment="1">
      <alignment horizontal="center" vertical="center" wrapText="1"/>
    </xf>
    <xf numFmtId="0" fontId="6" fillId="0" borderId="8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/>
    </xf>
    <xf numFmtId="38" fontId="5" fillId="0" borderId="27" xfId="3" applyFont="1" applyBorder="1" applyAlignment="1">
      <alignment horizontal="center" wrapText="1"/>
    </xf>
    <xf numFmtId="184" fontId="5" fillId="0" borderId="0" xfId="3" applyNumberFormat="1" applyFont="1" applyAlignment="1">
      <alignment horizontal="center" wrapText="1"/>
    </xf>
    <xf numFmtId="38" fontId="5" fillId="0" borderId="0" xfId="3" applyFont="1" applyAlignment="1">
      <alignment horizontal="center" wrapText="1"/>
    </xf>
    <xf numFmtId="0" fontId="35" fillId="0" borderId="31" xfId="0" applyFont="1" applyBorder="1" applyAlignment="1">
      <alignment horizontal="center" vertical="center"/>
    </xf>
    <xf numFmtId="0" fontId="35" fillId="0" borderId="31" xfId="0" applyFont="1" applyBorder="1" applyAlignment="1">
      <alignment horizontal="right" vertical="center"/>
    </xf>
    <xf numFmtId="0" fontId="35" fillId="0" borderId="27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/>
    </xf>
    <xf numFmtId="0" fontId="35" fillId="0" borderId="24" xfId="0" applyFont="1" applyBorder="1" applyAlignment="1">
      <alignment horizontal="right" vertical="center"/>
    </xf>
    <xf numFmtId="0" fontId="35" fillId="0" borderId="26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5" fillId="0" borderId="8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6" xfId="0" applyFont="1" applyBorder="1" applyAlignment="1">
      <alignment horizontal="right" vertical="center"/>
    </xf>
    <xf numFmtId="9" fontId="35" fillId="0" borderId="6" xfId="0" applyNumberFormat="1" applyFont="1" applyBorder="1" applyAlignment="1">
      <alignment horizontal="left" vertical="center"/>
    </xf>
    <xf numFmtId="200" fontId="35" fillId="0" borderId="0" xfId="0" applyNumberFormat="1" applyFont="1" applyBorder="1" applyAlignment="1">
      <alignment horizontal="center" vertical="center"/>
    </xf>
    <xf numFmtId="194" fontId="35" fillId="0" borderId="0" xfId="0" applyNumberFormat="1" applyFont="1" applyBorder="1" applyAlignment="1">
      <alignment horizontal="center" vertical="center"/>
    </xf>
    <xf numFmtId="200" fontId="35" fillId="0" borderId="1" xfId="0" applyNumberFormat="1" applyFont="1" applyBorder="1" applyAlignment="1">
      <alignment horizontal="center" vertical="center"/>
    </xf>
    <xf numFmtId="194" fontId="35" fillId="0" borderId="1" xfId="0" applyNumberFormat="1" applyFont="1" applyBorder="1" applyAlignment="1">
      <alignment horizontal="center" vertical="center"/>
    </xf>
    <xf numFmtId="19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35" fillId="0" borderId="18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200" fontId="35" fillId="0" borderId="27" xfId="0" applyNumberFormat="1" applyFont="1" applyBorder="1" applyAlignment="1">
      <alignment horizontal="center" vertical="center"/>
    </xf>
    <xf numFmtId="194" fontId="35" fillId="0" borderId="27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195" fontId="24" fillId="0" borderId="0" xfId="0" applyNumberFormat="1" applyFont="1" applyAlignment="1">
      <alignment horizontal="center" vertical="center"/>
    </xf>
    <xf numFmtId="196" fontId="24" fillId="0" borderId="0" xfId="0" applyNumberFormat="1" applyFont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195" fontId="35" fillId="0" borderId="1" xfId="0" applyNumberFormat="1" applyFont="1" applyBorder="1" applyAlignment="1">
      <alignment horizontal="center" vertical="center"/>
    </xf>
    <xf numFmtId="196" fontId="35" fillId="0" borderId="1" xfId="0" applyNumberFormat="1" applyFont="1" applyBorder="1" applyAlignment="1">
      <alignment horizontal="center" vertical="center"/>
    </xf>
    <xf numFmtId="195" fontId="24" fillId="0" borderId="0" xfId="0" applyNumberFormat="1" applyFont="1" applyBorder="1" applyAlignment="1">
      <alignment horizontal="center" vertical="center"/>
    </xf>
    <xf numFmtId="196" fontId="24" fillId="0" borderId="0" xfId="0" applyNumberFormat="1" applyFont="1" applyBorder="1" applyAlignment="1">
      <alignment horizontal="center" vertical="center"/>
    </xf>
    <xf numFmtId="195" fontId="24" fillId="0" borderId="2" xfId="0" applyNumberFormat="1" applyFont="1" applyBorder="1" applyAlignment="1">
      <alignment horizontal="center" vertical="center"/>
    </xf>
    <xf numFmtId="0" fontId="2" fillId="0" borderId="15" xfId="5" applyFill="1" applyBorder="1" applyAlignment="1"/>
    <xf numFmtId="0" fontId="2" fillId="0" borderId="16" xfId="5" applyFill="1" applyBorder="1" applyAlignment="1"/>
    <xf numFmtId="0" fontId="2" fillId="0" borderId="8" xfId="5" applyFill="1" applyBorder="1" applyAlignment="1"/>
    <xf numFmtId="0" fontId="2" fillId="0" borderId="5" xfId="5" applyFill="1" applyBorder="1" applyAlignment="1"/>
    <xf numFmtId="0" fontId="5" fillId="0" borderId="31" xfId="5" applyFont="1" applyFill="1" applyBorder="1" applyAlignment="1">
      <alignment horizontal="center" vertical="center"/>
    </xf>
    <xf numFmtId="0" fontId="2" fillId="0" borderId="31" xfId="5" applyFill="1" applyBorder="1" applyAlignment="1">
      <alignment horizontal="center" vertical="center"/>
    </xf>
    <xf numFmtId="0" fontId="2" fillId="0" borderId="18" xfId="5" applyFill="1" applyBorder="1" applyAlignment="1">
      <alignment horizontal="center" vertical="center"/>
    </xf>
    <xf numFmtId="0" fontId="16" fillId="0" borderId="28" xfId="7" applyFont="1" applyFill="1" applyBorder="1" applyAlignment="1">
      <alignment horizontal="center" vertical="center" wrapText="1"/>
    </xf>
    <xf numFmtId="0" fontId="16" fillId="0" borderId="11" xfId="7" applyFont="1" applyFill="1" applyBorder="1" applyAlignment="1">
      <alignment horizontal="center" vertical="center" wrapText="1"/>
    </xf>
    <xf numFmtId="0" fontId="16" fillId="0" borderId="9" xfId="7" applyFont="1" applyFill="1" applyBorder="1" applyAlignment="1">
      <alignment horizontal="center" vertical="center"/>
    </xf>
    <xf numFmtId="0" fontId="2" fillId="0" borderId="16" xfId="5" applyFont="1" applyFill="1" applyBorder="1" applyAlignment="1">
      <alignment horizontal="center" vertical="center"/>
    </xf>
    <xf numFmtId="0" fontId="2" fillId="0" borderId="31" xfId="5" applyFont="1" applyFill="1" applyBorder="1" applyAlignment="1">
      <alignment horizontal="center" vertical="center"/>
    </xf>
    <xf numFmtId="0" fontId="5" fillId="0" borderId="26" xfId="5" applyFont="1" applyFill="1" applyBorder="1" applyAlignment="1">
      <alignment horizontal="center" vertical="center"/>
    </xf>
    <xf numFmtId="0" fontId="2" fillId="0" borderId="28" xfId="5" applyFill="1" applyBorder="1" applyAlignment="1"/>
    <xf numFmtId="0" fontId="2" fillId="0" borderId="3" xfId="5" applyFill="1" applyBorder="1" applyAlignment="1"/>
    <xf numFmtId="0" fontId="2" fillId="0" borderId="9" xfId="5" applyFill="1" applyBorder="1" applyAlignment="1"/>
    <xf numFmtId="38" fontId="5" fillId="0" borderId="28" xfId="3" applyFont="1" applyFill="1" applyBorder="1" applyAlignment="1">
      <alignment horizontal="center" vertical="center"/>
    </xf>
    <xf numFmtId="38" fontId="5" fillId="0" borderId="9" xfId="3" applyFont="1" applyFill="1" applyBorder="1" applyAlignment="1">
      <alignment horizontal="center" vertical="center"/>
    </xf>
    <xf numFmtId="38" fontId="5" fillId="0" borderId="26" xfId="3" applyFont="1" applyFill="1" applyBorder="1" applyAlignment="1">
      <alignment horizontal="center" vertical="center"/>
    </xf>
    <xf numFmtId="38" fontId="5" fillId="0" borderId="4" xfId="3" applyFont="1" applyFill="1" applyBorder="1" applyAlignment="1">
      <alignment horizontal="center" vertical="center"/>
    </xf>
    <xf numFmtId="0" fontId="2" fillId="0" borderId="0" xfId="5" applyFont="1" applyBorder="1" applyAlignment="1">
      <alignment horizontal="distributed"/>
    </xf>
    <xf numFmtId="0" fontId="2" fillId="0" borderId="11" xfId="5" applyFont="1" applyBorder="1" applyAlignment="1">
      <alignment horizontal="distributed"/>
    </xf>
    <xf numFmtId="38" fontId="21" fillId="0" borderId="26" xfId="3" applyFont="1" applyFill="1" applyBorder="1" applyAlignment="1">
      <alignment horizontal="left" vertical="center"/>
    </xf>
    <xf numFmtId="38" fontId="21" fillId="0" borderId="28" xfId="3" applyFont="1" applyFill="1" applyBorder="1" applyAlignment="1">
      <alignment horizontal="left" vertical="center"/>
    </xf>
    <xf numFmtId="38" fontId="21" fillId="0" borderId="13" xfId="3" applyFont="1" applyFill="1" applyBorder="1" applyAlignment="1">
      <alignment horizontal="center" vertical="center" shrinkToFit="1"/>
    </xf>
    <xf numFmtId="38" fontId="21" fillId="0" borderId="30" xfId="3" applyFont="1" applyFill="1" applyBorder="1" applyAlignment="1">
      <alignment horizontal="center" vertical="center" shrinkToFit="1"/>
    </xf>
    <xf numFmtId="38" fontId="21" fillId="0" borderId="4" xfId="3" quotePrefix="1" applyFont="1" applyFill="1" applyBorder="1" applyAlignment="1">
      <alignment horizontal="distributed" vertical="center" indent="1" shrinkToFit="1"/>
    </xf>
    <xf numFmtId="38" fontId="21" fillId="0" borderId="28" xfId="3" quotePrefix="1" applyFont="1" applyFill="1" applyBorder="1" applyAlignment="1">
      <alignment horizontal="distributed" vertical="center" indent="1" shrinkToFit="1"/>
    </xf>
    <xf numFmtId="38" fontId="21" fillId="0" borderId="11" xfId="3" applyFont="1" applyFill="1" applyBorder="1" applyAlignment="1">
      <alignment horizontal="center" vertical="center" shrinkToFit="1"/>
    </xf>
    <xf numFmtId="38" fontId="21" fillId="0" borderId="9" xfId="3" applyFont="1" applyFill="1" applyBorder="1" applyAlignment="1">
      <alignment horizontal="center" vertical="center" shrinkToFit="1"/>
    </xf>
    <xf numFmtId="0" fontId="5" fillId="0" borderId="28" xfId="5" applyFont="1" applyFill="1" applyBorder="1" applyAlignment="1">
      <alignment horizontal="center" vertical="center" wrapText="1"/>
    </xf>
  </cellXfs>
  <cellStyles count="8">
    <cellStyle name="パーセント 2" xfId="1"/>
    <cellStyle name="ハイパーリンク" xfId="2" builtinId="8"/>
    <cellStyle name="桁区切り 2" xfId="3"/>
    <cellStyle name="桁区切り 3" xfId="4"/>
    <cellStyle name="標準" xfId="0" builtinId="0"/>
    <cellStyle name="標準 2" xfId="5"/>
    <cellStyle name="標準 3" xfId="6"/>
    <cellStyle name="標準 4" xfId="7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" Type="http://schemas.openxmlformats.org/officeDocument/2006/relationships/worksheet" Target="worksheets/sheet3.xml" />
  <Relationship Id="rId21" Type="http://schemas.openxmlformats.org/officeDocument/2006/relationships/theme" Target="theme/theme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sharedStrings" Target="sharedStrings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1"/>
  <sheetViews>
    <sheetView showGridLines="0" tabSelected="1" workbookViewId="0">
      <selection sqref="A1:J1"/>
    </sheetView>
  </sheetViews>
  <sheetFormatPr defaultRowHeight="13.5"/>
  <sheetData>
    <row r="1" spans="1:10" ht="21">
      <c r="A1" s="390" t="s">
        <v>257</v>
      </c>
      <c r="B1" s="390"/>
      <c r="C1" s="390"/>
      <c r="D1" s="390"/>
      <c r="E1" s="390"/>
      <c r="F1" s="390"/>
      <c r="G1" s="390"/>
      <c r="H1" s="390"/>
      <c r="I1" s="390"/>
      <c r="J1" s="390"/>
    </row>
    <row r="3" spans="1:10" ht="14.25">
      <c r="A3" s="391" t="s">
        <v>258</v>
      </c>
      <c r="B3" s="391"/>
      <c r="C3" s="391"/>
      <c r="D3" s="391"/>
      <c r="E3" s="391"/>
      <c r="F3" s="391" t="s">
        <v>259</v>
      </c>
      <c r="G3" s="391"/>
      <c r="H3" s="391"/>
      <c r="I3" s="391"/>
      <c r="J3" s="391"/>
    </row>
    <row r="4" spans="1:10" ht="14.25">
      <c r="A4" s="392"/>
      <c r="B4" s="392"/>
      <c r="C4" s="392"/>
      <c r="D4" s="392"/>
      <c r="E4" s="392"/>
      <c r="F4" s="393"/>
      <c r="G4" s="393"/>
      <c r="H4" s="393"/>
      <c r="I4" s="393"/>
      <c r="J4" s="393"/>
    </row>
    <row r="5" spans="1:10" ht="14.25">
      <c r="A5" s="391" t="s">
        <v>260</v>
      </c>
      <c r="B5" s="391"/>
      <c r="C5" s="391"/>
      <c r="D5" s="391"/>
      <c r="E5" s="391"/>
      <c r="F5" s="391" t="s">
        <v>261</v>
      </c>
      <c r="G5" s="391"/>
      <c r="H5" s="391"/>
      <c r="I5" s="391"/>
      <c r="J5" s="391"/>
    </row>
    <row r="6" spans="1:10" ht="14.25">
      <c r="A6" s="392"/>
      <c r="B6" s="392"/>
      <c r="C6" s="392"/>
      <c r="D6" s="392"/>
      <c r="E6" s="392"/>
      <c r="F6" s="393"/>
      <c r="G6" s="393"/>
      <c r="H6" s="393"/>
      <c r="I6" s="393"/>
      <c r="J6" s="393"/>
    </row>
    <row r="7" spans="1:10" ht="14.25">
      <c r="A7" s="391" t="s">
        <v>262</v>
      </c>
      <c r="B7" s="391"/>
      <c r="C7" s="391"/>
      <c r="D7" s="391"/>
      <c r="E7" s="391"/>
      <c r="F7" s="391" t="s">
        <v>263</v>
      </c>
      <c r="G7" s="391"/>
      <c r="H7" s="391"/>
      <c r="I7" s="391"/>
      <c r="J7" s="391"/>
    </row>
    <row r="8" spans="1:10" ht="14.25">
      <c r="A8" s="392"/>
      <c r="B8" s="392"/>
      <c r="C8" s="392"/>
      <c r="D8" s="392"/>
      <c r="E8" s="392"/>
      <c r="F8" s="393"/>
      <c r="G8" s="393"/>
      <c r="H8" s="393"/>
      <c r="I8" s="393"/>
      <c r="J8" s="393"/>
    </row>
    <row r="9" spans="1:10" ht="14.25">
      <c r="A9" s="391" t="s">
        <v>264</v>
      </c>
      <c r="B9" s="391"/>
      <c r="C9" s="391"/>
      <c r="D9" s="391"/>
      <c r="E9" s="391"/>
      <c r="F9" s="391" t="s">
        <v>277</v>
      </c>
      <c r="G9" s="391"/>
      <c r="H9" s="391"/>
      <c r="I9" s="391"/>
      <c r="J9" s="391"/>
    </row>
    <row r="10" spans="1:10" ht="14.25">
      <c r="A10" s="392"/>
      <c r="B10" s="392"/>
      <c r="C10" s="392"/>
      <c r="D10" s="392"/>
      <c r="E10" s="392"/>
      <c r="F10" s="393"/>
      <c r="G10" s="393"/>
      <c r="H10" s="393"/>
      <c r="I10" s="393"/>
      <c r="J10" s="393"/>
    </row>
    <row r="11" spans="1:10" ht="14.25">
      <c r="A11" s="391" t="s">
        <v>265</v>
      </c>
      <c r="B11" s="391"/>
      <c r="C11" s="391"/>
      <c r="D11" s="391"/>
      <c r="E11" s="391"/>
      <c r="F11" s="391" t="s">
        <v>266</v>
      </c>
      <c r="G11" s="391"/>
      <c r="H11" s="391"/>
      <c r="I11" s="391"/>
      <c r="J11" s="391"/>
    </row>
    <row r="12" spans="1:10" ht="14.25">
      <c r="A12" s="392"/>
      <c r="B12" s="392"/>
      <c r="C12" s="392"/>
      <c r="D12" s="392"/>
      <c r="E12" s="392"/>
      <c r="F12" s="393"/>
      <c r="G12" s="393"/>
      <c r="H12" s="393"/>
      <c r="I12" s="393"/>
      <c r="J12" s="393"/>
    </row>
    <row r="13" spans="1:10" ht="14.25">
      <c r="A13" s="391" t="s">
        <v>267</v>
      </c>
      <c r="B13" s="391"/>
      <c r="C13" s="391"/>
      <c r="D13" s="391"/>
      <c r="E13" s="391"/>
      <c r="F13" s="391" t="s">
        <v>268</v>
      </c>
      <c r="G13" s="391"/>
      <c r="H13" s="391"/>
      <c r="I13" s="391"/>
      <c r="J13" s="391"/>
    </row>
    <row r="14" spans="1:10" ht="14.25">
      <c r="A14" s="392"/>
      <c r="B14" s="392"/>
      <c r="C14" s="392"/>
      <c r="D14" s="392"/>
      <c r="E14" s="392"/>
      <c r="F14" s="393"/>
      <c r="G14" s="393"/>
      <c r="H14" s="393"/>
      <c r="I14" s="393"/>
      <c r="J14" s="393"/>
    </row>
    <row r="15" spans="1:10" ht="14.25">
      <c r="A15" s="391" t="s">
        <v>269</v>
      </c>
      <c r="B15" s="391"/>
      <c r="C15" s="391"/>
      <c r="D15" s="391"/>
      <c r="E15" s="391"/>
      <c r="F15" s="391" t="s">
        <v>270</v>
      </c>
      <c r="G15" s="391"/>
      <c r="H15" s="391"/>
      <c r="I15" s="391"/>
      <c r="J15" s="391"/>
    </row>
    <row r="16" spans="1:10" ht="14.25">
      <c r="A16" s="392"/>
      <c r="B16" s="392"/>
      <c r="C16" s="392"/>
      <c r="D16" s="392"/>
      <c r="E16" s="392"/>
      <c r="F16" s="393"/>
      <c r="G16" s="393"/>
      <c r="H16" s="393"/>
      <c r="I16" s="393"/>
      <c r="J16" s="393"/>
    </row>
    <row r="17" spans="1:10" ht="14.25">
      <c r="A17" s="391" t="s">
        <v>271</v>
      </c>
      <c r="B17" s="391"/>
      <c r="C17" s="391"/>
      <c r="D17" s="391"/>
      <c r="E17" s="391"/>
      <c r="F17" s="391" t="s">
        <v>272</v>
      </c>
      <c r="G17" s="391"/>
      <c r="H17" s="391"/>
      <c r="I17" s="391"/>
      <c r="J17" s="391"/>
    </row>
    <row r="18" spans="1:10" ht="14.25">
      <c r="A18" s="392"/>
      <c r="B18" s="392"/>
      <c r="C18" s="392"/>
      <c r="D18" s="392"/>
      <c r="E18" s="392"/>
      <c r="F18" s="393"/>
      <c r="G18" s="393"/>
      <c r="H18" s="393"/>
      <c r="I18" s="393"/>
      <c r="J18" s="393"/>
    </row>
    <row r="19" spans="1:10" ht="14.25">
      <c r="A19" s="391" t="s">
        <v>273</v>
      </c>
      <c r="B19" s="391"/>
      <c r="C19" s="391"/>
      <c r="D19" s="391"/>
      <c r="E19" s="391"/>
      <c r="F19" s="391" t="s">
        <v>274</v>
      </c>
      <c r="G19" s="391"/>
      <c r="H19" s="391"/>
      <c r="I19" s="391"/>
      <c r="J19" s="391"/>
    </row>
    <row r="20" spans="1:10" ht="14.25">
      <c r="A20" s="392"/>
      <c r="B20" s="392"/>
      <c r="C20" s="392"/>
      <c r="D20" s="392"/>
      <c r="E20" s="392"/>
      <c r="F20" s="393"/>
      <c r="G20" s="393"/>
      <c r="H20" s="393"/>
      <c r="I20" s="393"/>
      <c r="J20" s="393"/>
    </row>
    <row r="21" spans="1:10" ht="14.25">
      <c r="A21" s="391" t="s">
        <v>275</v>
      </c>
      <c r="B21" s="391"/>
      <c r="C21" s="391"/>
      <c r="D21" s="391"/>
      <c r="E21" s="391"/>
      <c r="F21" s="391" t="s">
        <v>276</v>
      </c>
      <c r="G21" s="391"/>
      <c r="H21" s="391"/>
      <c r="I21" s="391"/>
      <c r="J21" s="391"/>
    </row>
  </sheetData>
  <mergeCells count="39">
    <mergeCell ref="A17:E17"/>
    <mergeCell ref="F17:J17"/>
    <mergeCell ref="A21:E21"/>
    <mergeCell ref="F21:J21"/>
    <mergeCell ref="A18:E18"/>
    <mergeCell ref="F18:J18"/>
    <mergeCell ref="A19:E19"/>
    <mergeCell ref="F19:J19"/>
    <mergeCell ref="A20:E20"/>
    <mergeCell ref="F20:J20"/>
    <mergeCell ref="A14:E14"/>
    <mergeCell ref="F14:J14"/>
    <mergeCell ref="A15:E15"/>
    <mergeCell ref="F15:J15"/>
    <mergeCell ref="A16:E16"/>
    <mergeCell ref="F16:J16"/>
    <mergeCell ref="A11:E11"/>
    <mergeCell ref="F11:J11"/>
    <mergeCell ref="A12:E12"/>
    <mergeCell ref="F12:J12"/>
    <mergeCell ref="A13:E13"/>
    <mergeCell ref="F13:J13"/>
    <mergeCell ref="A8:E8"/>
    <mergeCell ref="F8:J8"/>
    <mergeCell ref="A9:E9"/>
    <mergeCell ref="F9:J9"/>
    <mergeCell ref="A10:E10"/>
    <mergeCell ref="F10:J10"/>
    <mergeCell ref="A5:E5"/>
    <mergeCell ref="F5:J5"/>
    <mergeCell ref="A6:E6"/>
    <mergeCell ref="F6:J6"/>
    <mergeCell ref="A7:E7"/>
    <mergeCell ref="F7:J7"/>
    <mergeCell ref="A1:J1"/>
    <mergeCell ref="A3:E3"/>
    <mergeCell ref="F3:J3"/>
    <mergeCell ref="A4:E4"/>
    <mergeCell ref="F4:J4"/>
  </mergeCells>
  <phoneticPr fontId="1"/>
  <hyperlinks>
    <hyperlink ref="A3" location="'28'!A1" display="28　地区別農家状況"/>
    <hyperlink ref="A5:E5" location="'29'!A1" display="29経営別農家数の状況"/>
    <hyperlink ref="A7:E7" location="'30'!A1" display="30経営耕地規模別農家数"/>
    <hyperlink ref="A9:E9" location="'31'!A1" display="31農産物販売金額別農家数"/>
    <hyperlink ref="A11:E11" location="'35'!A1" display="35農用地転用状況"/>
    <hyperlink ref="A13:E13" location="'38'!A1" display="38主要農業機械普及台数"/>
    <hyperlink ref="A15:E15" location="'39'!A1" display="39農業共済事業の概要"/>
    <hyperlink ref="A17:E17" location="'40'!A1" display="40ワーキングホリデー飯田実施状況"/>
    <hyperlink ref="A19:E19" location="'41'!A1" display="41林野面積（民有林）"/>
    <hyperlink ref="A21:E21" location="'43-1'!A1" display="43-1養殖方法別池数・養殖面積"/>
    <hyperlink ref="F3:J3" location="'43-2'!A1" display="43-2養殖種類別経営対数"/>
    <hyperlink ref="F5:J5" location="'44'!A1" display="44地方卸売市場取扱状況"/>
    <hyperlink ref="F7:J7" location="'45'!A1" display="45-1事業所数・従業者の数推移（平成18年まで）"/>
    <hyperlink ref="F11:J11" location="'46-1'!A1" display="46-1商業の推移"/>
    <hyperlink ref="F13:J13" location="'46-2'!A1" display="46-2コンビニエンスストアの推移"/>
    <hyperlink ref="F15:J15" location="'46-3'!A1" display="46-3商業の概要"/>
    <hyperlink ref="F17:J17" location="'47'!A1" display="47工業の概要"/>
    <hyperlink ref="F19:J19" location="'48'!A1" display="48制度資金状況"/>
    <hyperlink ref="F21:J21" location="'49'!A1" display="49観光地利用者調"/>
    <hyperlink ref="A3:E3" location="'28'!A1" display="28　地区別農家状況"/>
    <hyperlink ref="F9:J9" location="'45'!A1" display="45-2事業所数・従業者の数推移（平成21年）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workbookViewId="0">
      <selection activeCell="H1" sqref="H1"/>
    </sheetView>
  </sheetViews>
  <sheetFormatPr defaultRowHeight="13.5"/>
  <cols>
    <col min="1" max="1" width="13.875" style="54" customWidth="1"/>
    <col min="2" max="6" width="13.125" style="54" customWidth="1"/>
    <col min="7" max="16384" width="9" style="54"/>
  </cols>
  <sheetData>
    <row r="1" spans="1:8" ht="15.95" customHeight="1" thickBot="1">
      <c r="A1" s="53" t="s">
        <v>408</v>
      </c>
      <c r="B1" s="55"/>
      <c r="F1" s="56" t="s">
        <v>517</v>
      </c>
      <c r="H1" s="367" t="s">
        <v>508</v>
      </c>
    </row>
    <row r="2" spans="1:8" s="58" customFormat="1">
      <c r="A2" s="442" t="s">
        <v>409</v>
      </c>
      <c r="B2" s="153" t="s">
        <v>410</v>
      </c>
      <c r="C2" s="153"/>
      <c r="D2" s="153"/>
      <c r="E2" s="153"/>
      <c r="F2" s="154"/>
    </row>
    <row r="3" spans="1:8" s="58" customFormat="1" ht="27">
      <c r="A3" s="421"/>
      <c r="B3" s="363" t="s">
        <v>411</v>
      </c>
      <c r="C3" s="363" t="s">
        <v>412</v>
      </c>
      <c r="D3" s="363" t="s">
        <v>413</v>
      </c>
      <c r="E3" s="155" t="s">
        <v>414</v>
      </c>
      <c r="F3" s="364" t="s">
        <v>415</v>
      </c>
    </row>
    <row r="4" spans="1:8" ht="27" customHeight="1" thickBot="1">
      <c r="A4" s="156" t="s">
        <v>416</v>
      </c>
      <c r="B4" s="157">
        <v>40393</v>
      </c>
      <c r="C4" s="158">
        <v>20596</v>
      </c>
      <c r="D4" s="158">
        <v>18511</v>
      </c>
      <c r="E4" s="158">
        <v>197</v>
      </c>
      <c r="F4" s="158">
        <v>1088</v>
      </c>
      <c r="H4" s="159"/>
    </row>
    <row r="5" spans="1:8" ht="15.95" customHeight="1">
      <c r="F5" s="56" t="s">
        <v>417</v>
      </c>
    </row>
    <row r="6" spans="1:8" ht="15.95" customHeight="1">
      <c r="F6" s="56" t="s">
        <v>518</v>
      </c>
    </row>
    <row r="7" spans="1:8" ht="15.95" customHeight="1"/>
    <row r="8" spans="1:8" ht="15.95" customHeight="1"/>
    <row r="9" spans="1:8" ht="15.95" customHeight="1">
      <c r="D9" s="152"/>
    </row>
    <row r="10" spans="1:8" ht="15.95" customHeight="1"/>
    <row r="11" spans="1:8" ht="15.95" customHeight="1"/>
    <row r="12" spans="1:8" ht="15.95" customHeight="1"/>
    <row r="13" spans="1:8" ht="15.95" customHeight="1"/>
    <row r="14" spans="1:8" ht="15.95" customHeight="1"/>
    <row r="15" spans="1:8" ht="15.95" customHeight="1"/>
    <row r="16" spans="1:8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</sheetData>
  <mergeCells count="1">
    <mergeCell ref="A2:A3"/>
  </mergeCells>
  <phoneticPr fontId="38"/>
  <hyperlinks>
    <hyperlink ref="H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showGridLines="0" zoomScaleNormal="100" workbookViewId="0">
      <selection activeCell="L18" sqref="L18"/>
    </sheetView>
  </sheetViews>
  <sheetFormatPr defaultRowHeight="13.5"/>
  <cols>
    <col min="1" max="1" width="7" style="54" customWidth="1"/>
    <col min="2" max="2" width="4.625" style="54" customWidth="1"/>
    <col min="3" max="3" width="6.25" style="54" customWidth="1"/>
    <col min="4" max="4" width="2.75" style="54" bestFit="1" customWidth="1"/>
    <col min="5" max="5" width="4.625" style="54" customWidth="1"/>
    <col min="6" max="6" width="6.25" style="54" customWidth="1"/>
    <col min="7" max="7" width="2.75" style="54" bestFit="1" customWidth="1"/>
    <col min="8" max="8" width="4.625" style="54" customWidth="1"/>
    <col min="9" max="9" width="5.25" style="54" customWidth="1"/>
    <col min="10" max="10" width="2.75" style="54" bestFit="1" customWidth="1"/>
    <col min="11" max="11" width="4.625" style="54" customWidth="1"/>
    <col min="12" max="12" width="5.25" style="54" customWidth="1"/>
    <col min="13" max="13" width="2.75" style="54" bestFit="1" customWidth="1"/>
    <col min="14" max="14" width="4.625" style="54" customWidth="1"/>
    <col min="15" max="15" width="5.25" style="54" customWidth="1"/>
    <col min="16" max="16" width="2.75" style="54" bestFit="1" customWidth="1"/>
    <col min="17" max="17" width="4.625" style="54" customWidth="1"/>
    <col min="18" max="18" width="5.25" style="54" customWidth="1"/>
    <col min="19" max="19" width="2.75" style="54" bestFit="1" customWidth="1"/>
    <col min="20" max="16384" width="9" style="54"/>
  </cols>
  <sheetData>
    <row r="1" spans="1:20" ht="15.95" customHeight="1" thickBot="1">
      <c r="A1" s="53" t="s">
        <v>114</v>
      </c>
      <c r="S1" s="56" t="s">
        <v>115</v>
      </c>
      <c r="T1" s="307" t="s">
        <v>278</v>
      </c>
    </row>
    <row r="2" spans="1:20" s="58" customFormat="1" ht="18" customHeight="1">
      <c r="A2" s="420" t="s">
        <v>116</v>
      </c>
      <c r="B2" s="416" t="s">
        <v>2</v>
      </c>
      <c r="C2" s="416"/>
      <c r="D2" s="416"/>
      <c r="E2" s="416" t="s">
        <v>117</v>
      </c>
      <c r="F2" s="416"/>
      <c r="G2" s="416"/>
      <c r="H2" s="416"/>
      <c r="I2" s="416"/>
      <c r="J2" s="416"/>
      <c r="K2" s="416"/>
      <c r="L2" s="416"/>
      <c r="M2" s="416"/>
      <c r="N2" s="416" t="s">
        <v>118</v>
      </c>
      <c r="O2" s="416"/>
      <c r="P2" s="416"/>
      <c r="Q2" s="416" t="s">
        <v>119</v>
      </c>
      <c r="R2" s="495"/>
      <c r="S2" s="496"/>
    </row>
    <row r="3" spans="1:20" s="58" customFormat="1" ht="18" customHeight="1">
      <c r="A3" s="435"/>
      <c r="B3" s="449"/>
      <c r="C3" s="449"/>
      <c r="D3" s="449"/>
      <c r="E3" s="449" t="s">
        <v>120</v>
      </c>
      <c r="F3" s="449"/>
      <c r="G3" s="449"/>
      <c r="H3" s="449" t="s">
        <v>121</v>
      </c>
      <c r="I3" s="449"/>
      <c r="J3" s="449"/>
      <c r="K3" s="449" t="s">
        <v>122</v>
      </c>
      <c r="L3" s="449"/>
      <c r="M3" s="449"/>
      <c r="N3" s="449"/>
      <c r="O3" s="449"/>
      <c r="P3" s="449"/>
      <c r="Q3" s="497"/>
      <c r="R3" s="497"/>
      <c r="S3" s="498"/>
    </row>
    <row r="4" spans="1:20" s="58" customFormat="1" ht="19.5" customHeight="1">
      <c r="A4" s="435"/>
      <c r="B4" s="82" t="s">
        <v>123</v>
      </c>
      <c r="C4" s="449" t="s">
        <v>8</v>
      </c>
      <c r="D4" s="449"/>
      <c r="E4" s="82" t="s">
        <v>123</v>
      </c>
      <c r="F4" s="449" t="s">
        <v>8</v>
      </c>
      <c r="G4" s="449"/>
      <c r="H4" s="82" t="s">
        <v>123</v>
      </c>
      <c r="I4" s="449" t="s">
        <v>8</v>
      </c>
      <c r="J4" s="449"/>
      <c r="K4" s="82" t="s">
        <v>123</v>
      </c>
      <c r="L4" s="449" t="s">
        <v>8</v>
      </c>
      <c r="M4" s="449"/>
      <c r="N4" s="82" t="s">
        <v>123</v>
      </c>
      <c r="O4" s="449" t="s">
        <v>8</v>
      </c>
      <c r="P4" s="449"/>
      <c r="Q4" s="82" t="s">
        <v>123</v>
      </c>
      <c r="R4" s="449" t="s">
        <v>8</v>
      </c>
      <c r="S4" s="498"/>
    </row>
    <row r="5" spans="1:20" ht="15.95" customHeight="1">
      <c r="A5" s="103" t="s">
        <v>124</v>
      </c>
      <c r="B5" s="49">
        <v>271</v>
      </c>
      <c r="C5" s="49">
        <v>1439</v>
      </c>
      <c r="D5" s="49" t="s">
        <v>125</v>
      </c>
      <c r="E5" s="49">
        <v>184</v>
      </c>
      <c r="F5" s="49">
        <v>921</v>
      </c>
      <c r="G5" s="49" t="s">
        <v>125</v>
      </c>
      <c r="H5" s="49">
        <v>79</v>
      </c>
      <c r="I5" s="49">
        <v>354</v>
      </c>
      <c r="J5" s="49" t="s">
        <v>125</v>
      </c>
      <c r="K5" s="49">
        <v>5</v>
      </c>
      <c r="L5" s="49">
        <v>4</v>
      </c>
      <c r="M5" s="49" t="s">
        <v>125</v>
      </c>
      <c r="N5" s="104">
        <v>3</v>
      </c>
      <c r="O5" s="104">
        <v>160</v>
      </c>
      <c r="P5" s="49" t="s">
        <v>125</v>
      </c>
      <c r="Q5" s="160">
        <v>0</v>
      </c>
      <c r="R5" s="160">
        <v>0</v>
      </c>
      <c r="S5" s="49"/>
    </row>
    <row r="6" spans="1:20" ht="15.95" customHeight="1">
      <c r="A6" s="103">
        <v>10</v>
      </c>
      <c r="B6" s="49">
        <v>272</v>
      </c>
      <c r="C6" s="49">
        <v>1876</v>
      </c>
      <c r="D6" s="49" t="s">
        <v>125</v>
      </c>
      <c r="E6" s="49">
        <v>158</v>
      </c>
      <c r="F6" s="49">
        <v>1522</v>
      </c>
      <c r="G6" s="49" t="s">
        <v>125</v>
      </c>
      <c r="H6" s="49">
        <v>54</v>
      </c>
      <c r="I6" s="49">
        <v>338</v>
      </c>
      <c r="J6" s="49" t="s">
        <v>125</v>
      </c>
      <c r="K6" s="49">
        <v>60</v>
      </c>
      <c r="L6" s="49">
        <v>16</v>
      </c>
      <c r="M6" s="49" t="s">
        <v>125</v>
      </c>
      <c r="N6" s="104">
        <v>0</v>
      </c>
      <c r="O6" s="104">
        <v>0</v>
      </c>
      <c r="P6" s="49"/>
      <c r="Q6" s="160">
        <v>0</v>
      </c>
      <c r="R6" s="160">
        <v>0</v>
      </c>
      <c r="S6" s="49"/>
    </row>
    <row r="7" spans="1:20" ht="15.95" customHeight="1">
      <c r="A7" s="103">
        <v>15</v>
      </c>
      <c r="B7" s="49">
        <v>222</v>
      </c>
      <c r="C7" s="49">
        <v>633</v>
      </c>
      <c r="D7" s="49" t="s">
        <v>125</v>
      </c>
      <c r="E7" s="49">
        <v>169</v>
      </c>
      <c r="F7" s="49">
        <v>539</v>
      </c>
      <c r="G7" s="49" t="s">
        <v>125</v>
      </c>
      <c r="H7" s="49">
        <v>41</v>
      </c>
      <c r="I7" s="49">
        <v>64</v>
      </c>
      <c r="J7" s="49" t="s">
        <v>125</v>
      </c>
      <c r="K7" s="49">
        <v>12</v>
      </c>
      <c r="L7" s="49">
        <v>30</v>
      </c>
      <c r="M7" s="49" t="s">
        <v>125</v>
      </c>
      <c r="N7" s="104">
        <v>0</v>
      </c>
      <c r="O7" s="104">
        <v>0</v>
      </c>
      <c r="P7" s="49"/>
      <c r="Q7" s="160">
        <v>0</v>
      </c>
      <c r="R7" s="160">
        <v>0</v>
      </c>
      <c r="S7" s="49"/>
    </row>
    <row r="8" spans="1:20" ht="15.95" customHeight="1">
      <c r="A8" s="103">
        <v>20</v>
      </c>
      <c r="B8" s="49">
        <v>226</v>
      </c>
      <c r="C8" s="49">
        <v>1378</v>
      </c>
      <c r="D8" s="49" t="s">
        <v>125</v>
      </c>
      <c r="E8" s="49">
        <v>137</v>
      </c>
      <c r="F8" s="49">
        <v>413</v>
      </c>
      <c r="G8" s="49" t="s">
        <v>125</v>
      </c>
      <c r="H8" s="49">
        <v>88</v>
      </c>
      <c r="I8" s="49">
        <v>164</v>
      </c>
      <c r="J8" s="49" t="s">
        <v>125</v>
      </c>
      <c r="K8" s="104">
        <v>0</v>
      </c>
      <c r="L8" s="104">
        <v>0</v>
      </c>
      <c r="M8" s="49" t="s">
        <v>125</v>
      </c>
      <c r="N8" s="160">
        <v>1</v>
      </c>
      <c r="O8" s="160">
        <v>800</v>
      </c>
      <c r="P8" s="63"/>
      <c r="Q8" s="160">
        <v>0</v>
      </c>
      <c r="R8" s="160">
        <v>0</v>
      </c>
      <c r="S8" s="49"/>
    </row>
    <row r="9" spans="1:20" ht="15.95" customHeight="1" thickBot="1">
      <c r="A9" s="105">
        <v>25</v>
      </c>
      <c r="B9" s="161">
        <v>177</v>
      </c>
      <c r="C9" s="161">
        <v>1378</v>
      </c>
      <c r="D9" s="161" t="s">
        <v>125</v>
      </c>
      <c r="E9" s="308"/>
      <c r="F9" s="161">
        <v>210</v>
      </c>
      <c r="G9" s="161" t="s">
        <v>125</v>
      </c>
      <c r="H9" s="308"/>
      <c r="I9" s="161">
        <v>159</v>
      </c>
      <c r="J9" s="161" t="s">
        <v>125</v>
      </c>
      <c r="K9" s="162"/>
      <c r="L9" s="163">
        <v>42</v>
      </c>
      <c r="M9" s="161" t="s">
        <v>125</v>
      </c>
      <c r="N9" s="309"/>
      <c r="O9" s="164">
        <v>275</v>
      </c>
      <c r="P9" s="165"/>
      <c r="Q9" s="309"/>
      <c r="R9" s="164">
        <v>0</v>
      </c>
      <c r="S9" s="161"/>
    </row>
    <row r="10" spans="1:20">
      <c r="A10" s="54" t="s">
        <v>126</v>
      </c>
      <c r="S10" s="56" t="s">
        <v>127</v>
      </c>
    </row>
  </sheetData>
  <mergeCells count="14">
    <mergeCell ref="A2:A4"/>
    <mergeCell ref="B2:D3"/>
    <mergeCell ref="E2:M2"/>
    <mergeCell ref="N2:P3"/>
    <mergeCell ref="Q2:S3"/>
    <mergeCell ref="E3:G3"/>
    <mergeCell ref="H3:J3"/>
    <mergeCell ref="K3:M3"/>
    <mergeCell ref="C4:D4"/>
    <mergeCell ref="F4:G4"/>
    <mergeCell ref="I4:J4"/>
    <mergeCell ref="L4:M4"/>
    <mergeCell ref="O4:P4"/>
    <mergeCell ref="R4:S4"/>
  </mergeCells>
  <phoneticPr fontId="1"/>
  <hyperlinks>
    <hyperlink ref="T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zoomScaleNormal="100" workbookViewId="0">
      <selection activeCell="N1" sqref="N1"/>
    </sheetView>
  </sheetViews>
  <sheetFormatPr defaultRowHeight="13.5"/>
  <cols>
    <col min="1" max="1" width="6.625" style="54" customWidth="1"/>
    <col min="2" max="13" width="6.5" style="54" customWidth="1"/>
    <col min="14" max="16384" width="9" style="54"/>
  </cols>
  <sheetData>
    <row r="1" spans="1:14" ht="15.95" customHeight="1" thickBot="1">
      <c r="A1" s="53" t="s">
        <v>128</v>
      </c>
      <c r="N1" s="307" t="s">
        <v>278</v>
      </c>
    </row>
    <row r="2" spans="1:14" s="58" customFormat="1" ht="15.95" customHeight="1">
      <c r="A2" s="499" t="s">
        <v>36</v>
      </c>
      <c r="B2" s="427" t="s">
        <v>129</v>
      </c>
      <c r="C2" s="500"/>
      <c r="D2" s="500"/>
      <c r="E2" s="500"/>
      <c r="F2" s="501"/>
      <c r="G2" s="427" t="s">
        <v>130</v>
      </c>
      <c r="H2" s="500"/>
      <c r="I2" s="501"/>
      <c r="J2" s="427" t="s">
        <v>131</v>
      </c>
      <c r="K2" s="499"/>
      <c r="L2" s="499"/>
      <c r="M2" s="499"/>
    </row>
    <row r="3" spans="1:14" s="58" customFormat="1" ht="15.75" customHeight="1">
      <c r="A3" s="415"/>
      <c r="B3" s="116" t="s">
        <v>2</v>
      </c>
      <c r="C3" s="116" t="s">
        <v>132</v>
      </c>
      <c r="D3" s="116" t="s">
        <v>133</v>
      </c>
      <c r="E3" s="166" t="s">
        <v>134</v>
      </c>
      <c r="F3" s="116" t="s">
        <v>32</v>
      </c>
      <c r="G3" s="116" t="s">
        <v>2</v>
      </c>
      <c r="H3" s="116" t="s">
        <v>132</v>
      </c>
      <c r="I3" s="116" t="s">
        <v>135</v>
      </c>
      <c r="J3" s="116" t="s">
        <v>2</v>
      </c>
      <c r="K3" s="116" t="s">
        <v>136</v>
      </c>
      <c r="L3" s="166" t="s">
        <v>137</v>
      </c>
      <c r="M3" s="116" t="s">
        <v>32</v>
      </c>
    </row>
    <row r="4" spans="1:14" ht="15.95" customHeight="1">
      <c r="A4" s="167" t="s">
        <v>138</v>
      </c>
      <c r="B4" s="56">
        <v>30</v>
      </c>
      <c r="C4" s="56">
        <v>25</v>
      </c>
      <c r="D4" s="56">
        <v>2</v>
      </c>
      <c r="E4" s="56">
        <v>1</v>
      </c>
      <c r="F4" s="56">
        <v>6</v>
      </c>
      <c r="G4" s="56">
        <v>13</v>
      </c>
      <c r="H4" s="56">
        <v>12</v>
      </c>
      <c r="I4" s="56">
        <v>1</v>
      </c>
      <c r="J4" s="56">
        <v>12</v>
      </c>
      <c r="K4" s="56">
        <v>2</v>
      </c>
      <c r="L4" s="56">
        <v>12</v>
      </c>
      <c r="M4" s="56" t="s">
        <v>139</v>
      </c>
    </row>
    <row r="5" spans="1:14" ht="15.95" customHeight="1">
      <c r="A5" s="167">
        <v>10</v>
      </c>
      <c r="B5" s="56">
        <v>19</v>
      </c>
      <c r="C5" s="56">
        <v>15</v>
      </c>
      <c r="D5" s="56">
        <v>1</v>
      </c>
      <c r="E5" s="56">
        <v>3</v>
      </c>
      <c r="F5" s="56">
        <v>6</v>
      </c>
      <c r="G5" s="56">
        <v>2</v>
      </c>
      <c r="H5" s="56">
        <v>1</v>
      </c>
      <c r="I5" s="56">
        <v>1</v>
      </c>
      <c r="J5" s="56">
        <v>11</v>
      </c>
      <c r="K5" s="56">
        <v>3</v>
      </c>
      <c r="L5" s="56">
        <v>9</v>
      </c>
      <c r="M5" s="56" t="s">
        <v>139</v>
      </c>
    </row>
    <row r="6" spans="1:14" ht="15.95" customHeight="1">
      <c r="A6" s="167">
        <v>15</v>
      </c>
      <c r="B6" s="56">
        <v>9</v>
      </c>
      <c r="C6" s="56">
        <v>6</v>
      </c>
      <c r="D6" s="56">
        <v>1</v>
      </c>
      <c r="E6" s="56">
        <v>3</v>
      </c>
      <c r="F6" s="56">
        <v>5</v>
      </c>
      <c r="G6" s="56">
        <v>3</v>
      </c>
      <c r="H6" s="56">
        <v>2</v>
      </c>
      <c r="I6" s="56">
        <v>1</v>
      </c>
      <c r="J6" s="56">
        <v>6</v>
      </c>
      <c r="K6" s="56">
        <v>1</v>
      </c>
      <c r="L6" s="56">
        <v>5</v>
      </c>
      <c r="M6" s="56" t="s">
        <v>139</v>
      </c>
    </row>
    <row r="7" spans="1:14" ht="15.95" customHeight="1">
      <c r="A7" s="167">
        <v>20</v>
      </c>
      <c r="B7" s="310">
        <v>8</v>
      </c>
      <c r="C7" s="64">
        <v>2</v>
      </c>
      <c r="D7" s="64">
        <v>1</v>
      </c>
      <c r="E7" s="64">
        <v>3</v>
      </c>
      <c r="F7" s="64">
        <v>8</v>
      </c>
      <c r="G7" s="64" t="s">
        <v>47</v>
      </c>
      <c r="H7" s="64" t="s">
        <v>47</v>
      </c>
      <c r="I7" s="64" t="s">
        <v>47</v>
      </c>
      <c r="J7" s="64">
        <v>5</v>
      </c>
      <c r="K7" s="64">
        <v>1</v>
      </c>
      <c r="L7" s="64">
        <v>4</v>
      </c>
      <c r="M7" s="64" t="s">
        <v>47</v>
      </c>
    </row>
    <row r="8" spans="1:14" ht="15.95" customHeight="1" thickBot="1">
      <c r="A8" s="168">
        <v>25</v>
      </c>
      <c r="B8" s="169">
        <v>10</v>
      </c>
      <c r="C8" s="170">
        <v>2</v>
      </c>
      <c r="D8" s="170">
        <v>1</v>
      </c>
      <c r="E8" s="170">
        <v>1</v>
      </c>
      <c r="F8" s="170">
        <v>8</v>
      </c>
      <c r="G8" s="170">
        <v>1</v>
      </c>
      <c r="H8" s="170" t="s">
        <v>47</v>
      </c>
      <c r="I8" s="170">
        <v>1</v>
      </c>
      <c r="J8" s="170">
        <v>3</v>
      </c>
      <c r="K8" s="170">
        <v>1</v>
      </c>
      <c r="L8" s="170">
        <v>2</v>
      </c>
      <c r="M8" s="170" t="s">
        <v>47</v>
      </c>
    </row>
    <row r="9" spans="1:14">
      <c r="A9" s="54" t="s">
        <v>140</v>
      </c>
      <c r="M9" s="56" t="s">
        <v>141</v>
      </c>
    </row>
    <row r="13" spans="1:14">
      <c r="A13" s="78"/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78"/>
    </row>
    <row r="14" spans="1:14">
      <c r="A14" s="59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78"/>
    </row>
    <row r="15" spans="1:14">
      <c r="A15" s="59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78"/>
    </row>
    <row r="16" spans="1:14">
      <c r="A16" s="172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78"/>
    </row>
  </sheetData>
  <mergeCells count="4">
    <mergeCell ref="A2:A3"/>
    <mergeCell ref="B2:F2"/>
    <mergeCell ref="G2:I2"/>
    <mergeCell ref="J2:M2"/>
  </mergeCells>
  <phoneticPr fontId="1"/>
  <hyperlinks>
    <hyperlink ref="N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zoomScaleNormal="100" zoomScaleSheetLayoutView="100" workbookViewId="0"/>
  </sheetViews>
  <sheetFormatPr defaultRowHeight="12.75"/>
  <cols>
    <col min="1" max="1" width="7" style="176" customWidth="1"/>
    <col min="2" max="2" width="6.125" style="176" customWidth="1"/>
    <col min="3" max="3" width="8.75" style="176" customWidth="1"/>
    <col min="4" max="4" width="6.125" style="176" customWidth="1"/>
    <col min="5" max="5" width="8.75" style="176" customWidth="1"/>
    <col min="6" max="6" width="6.125" style="176" customWidth="1"/>
    <col min="7" max="7" width="8.75" style="176" customWidth="1"/>
    <col min="8" max="8" width="6.125" style="176" customWidth="1"/>
    <col min="9" max="9" width="8.75" style="176" customWidth="1"/>
    <col min="10" max="10" width="6.125" style="176" customWidth="1"/>
    <col min="11" max="11" width="8.75" style="176" customWidth="1"/>
    <col min="12" max="16384" width="9" style="176"/>
  </cols>
  <sheetData>
    <row r="1" spans="1:13" ht="21" customHeight="1" thickBot="1">
      <c r="A1" s="174" t="s">
        <v>142</v>
      </c>
      <c r="B1" s="175"/>
      <c r="C1" s="175"/>
      <c r="F1" s="175"/>
      <c r="G1" s="175"/>
      <c r="J1" s="175"/>
      <c r="K1" s="175" t="s">
        <v>143</v>
      </c>
      <c r="M1" s="367" t="s">
        <v>508</v>
      </c>
    </row>
    <row r="2" spans="1:13" s="181" customFormat="1" ht="16.5" customHeight="1">
      <c r="A2" s="502" t="s">
        <v>144</v>
      </c>
      <c r="B2" s="177" t="s">
        <v>145</v>
      </c>
      <c r="C2" s="178"/>
      <c r="D2" s="179" t="s">
        <v>146</v>
      </c>
      <c r="E2" s="180"/>
      <c r="F2" s="180"/>
      <c r="G2" s="180"/>
      <c r="H2" s="177" t="s">
        <v>147</v>
      </c>
      <c r="I2" s="178"/>
      <c r="J2" s="177" t="s">
        <v>148</v>
      </c>
      <c r="K2" s="178"/>
    </row>
    <row r="3" spans="1:13" s="181" customFormat="1" ht="15" customHeight="1">
      <c r="A3" s="503"/>
      <c r="B3" s="182"/>
      <c r="C3" s="183"/>
      <c r="D3" s="184" t="s">
        <v>149</v>
      </c>
      <c r="E3" s="185"/>
      <c r="F3" s="184" t="s">
        <v>150</v>
      </c>
      <c r="G3" s="185"/>
      <c r="H3" s="186"/>
      <c r="I3" s="187"/>
      <c r="J3" s="186"/>
      <c r="K3" s="187"/>
    </row>
    <row r="4" spans="1:13" s="181" customFormat="1" ht="18" customHeight="1">
      <c r="A4" s="504"/>
      <c r="B4" s="188" t="s">
        <v>151</v>
      </c>
      <c r="C4" s="188" t="s">
        <v>152</v>
      </c>
      <c r="D4" s="188" t="s">
        <v>151</v>
      </c>
      <c r="E4" s="188" t="s">
        <v>152</v>
      </c>
      <c r="F4" s="188" t="s">
        <v>151</v>
      </c>
      <c r="G4" s="188" t="s">
        <v>152</v>
      </c>
      <c r="H4" s="188" t="s">
        <v>151</v>
      </c>
      <c r="I4" s="188" t="s">
        <v>152</v>
      </c>
      <c r="J4" s="188" t="s">
        <v>151</v>
      </c>
      <c r="K4" s="188" t="s">
        <v>152</v>
      </c>
    </row>
    <row r="5" spans="1:13" ht="19.5" customHeight="1">
      <c r="A5" s="189">
        <v>24</v>
      </c>
      <c r="B5" s="190">
        <v>25204</v>
      </c>
      <c r="C5" s="191">
        <v>9539301</v>
      </c>
      <c r="D5" s="191">
        <v>10988</v>
      </c>
      <c r="E5" s="191">
        <v>2422364</v>
      </c>
      <c r="F5" s="191">
        <v>6013</v>
      </c>
      <c r="G5" s="191">
        <v>1896794</v>
      </c>
      <c r="H5" s="191">
        <v>8203</v>
      </c>
      <c r="I5" s="191">
        <v>5206081</v>
      </c>
      <c r="J5" s="192" t="s">
        <v>34</v>
      </c>
      <c r="K5" s="191">
        <v>14062</v>
      </c>
    </row>
    <row r="6" spans="1:13" ht="19.5" customHeight="1">
      <c r="A6" s="189">
        <v>25</v>
      </c>
      <c r="B6" s="190">
        <v>22889</v>
      </c>
      <c r="C6" s="191">
        <v>9204540</v>
      </c>
      <c r="D6" s="191">
        <v>10587</v>
      </c>
      <c r="E6" s="191">
        <v>2563903</v>
      </c>
      <c r="F6" s="191">
        <v>5140</v>
      </c>
      <c r="G6" s="191">
        <v>1728892</v>
      </c>
      <c r="H6" s="191">
        <v>7162</v>
      </c>
      <c r="I6" s="191">
        <v>4911745</v>
      </c>
      <c r="J6" s="192" t="s">
        <v>153</v>
      </c>
      <c r="K6" s="378" t="s">
        <v>153</v>
      </c>
    </row>
    <row r="7" spans="1:13" ht="19.5" customHeight="1">
      <c r="A7" s="189">
        <v>26</v>
      </c>
      <c r="B7" s="191">
        <v>21356</v>
      </c>
      <c r="C7" s="191">
        <v>8857506</v>
      </c>
      <c r="D7" s="191">
        <v>9488</v>
      </c>
      <c r="E7" s="191">
        <v>2334744</v>
      </c>
      <c r="F7" s="191">
        <v>5340</v>
      </c>
      <c r="G7" s="191">
        <v>1743703</v>
      </c>
      <c r="H7" s="191">
        <v>6528</v>
      </c>
      <c r="I7" s="191">
        <v>4779059</v>
      </c>
      <c r="J7" s="192" t="s">
        <v>153</v>
      </c>
      <c r="K7" s="378" t="s">
        <v>153</v>
      </c>
    </row>
    <row r="8" spans="1:13" ht="19.5" customHeight="1">
      <c r="A8" s="189">
        <v>27</v>
      </c>
      <c r="B8" s="379">
        <v>20719</v>
      </c>
      <c r="C8" s="379">
        <v>9017271</v>
      </c>
      <c r="D8" s="379">
        <v>9066</v>
      </c>
      <c r="E8" s="379">
        <v>2456824</v>
      </c>
      <c r="F8" s="379">
        <v>5119</v>
      </c>
      <c r="G8" s="379">
        <v>1758757</v>
      </c>
      <c r="H8" s="379">
        <v>6534</v>
      </c>
      <c r="I8" s="379">
        <v>4801690</v>
      </c>
      <c r="J8" s="380" t="s">
        <v>153</v>
      </c>
      <c r="K8" s="380" t="s">
        <v>153</v>
      </c>
    </row>
    <row r="9" spans="1:13" s="193" customFormat="1" ht="25.5" customHeight="1">
      <c r="A9" s="189">
        <v>28</v>
      </c>
      <c r="B9" s="190">
        <f>SUM(B11:B22)</f>
        <v>19803</v>
      </c>
      <c r="C9" s="191">
        <f t="shared" ref="C9:I9" si="0">SUM(C11:C22)</f>
        <v>8810924</v>
      </c>
      <c r="D9" s="191">
        <f t="shared" si="0"/>
        <v>8841</v>
      </c>
      <c r="E9" s="191">
        <f t="shared" si="0"/>
        <v>2448378</v>
      </c>
      <c r="F9" s="191">
        <f t="shared" si="0"/>
        <v>4475</v>
      </c>
      <c r="G9" s="191">
        <f t="shared" si="0"/>
        <v>1698551</v>
      </c>
      <c r="H9" s="191">
        <f t="shared" si="0"/>
        <v>6487</v>
      </c>
      <c r="I9" s="191">
        <f t="shared" si="0"/>
        <v>4663995</v>
      </c>
      <c r="J9" s="192" t="s">
        <v>418</v>
      </c>
      <c r="K9" s="192" t="s">
        <v>418</v>
      </c>
    </row>
    <row r="10" spans="1:13" ht="9" customHeight="1">
      <c r="A10" s="189"/>
      <c r="B10" s="190"/>
      <c r="C10" s="191"/>
      <c r="D10" s="191"/>
      <c r="E10" s="191"/>
      <c r="F10" s="191"/>
      <c r="G10" s="191"/>
      <c r="H10" s="191"/>
      <c r="I10" s="191"/>
      <c r="J10" s="192"/>
      <c r="K10" s="191"/>
    </row>
    <row r="11" spans="1:13" s="195" customFormat="1" ht="19.5" customHeight="1">
      <c r="A11" s="194" t="s">
        <v>154</v>
      </c>
      <c r="B11" s="190">
        <f>D11+F11+H11</f>
        <v>1567</v>
      </c>
      <c r="C11" s="191">
        <f>E11:E11+G11+I11</f>
        <v>723884</v>
      </c>
      <c r="D11" s="191">
        <v>806</v>
      </c>
      <c r="E11" s="191">
        <v>233762</v>
      </c>
      <c r="F11" s="191">
        <v>186</v>
      </c>
      <c r="G11" s="191">
        <v>91399</v>
      </c>
      <c r="H11" s="191">
        <v>575</v>
      </c>
      <c r="I11" s="191">
        <v>398723</v>
      </c>
      <c r="J11" s="192"/>
      <c r="K11" s="192"/>
    </row>
    <row r="12" spans="1:13" s="195" customFormat="1" ht="19.5" customHeight="1">
      <c r="A12" s="194" t="s">
        <v>155</v>
      </c>
      <c r="B12" s="190">
        <f t="shared" ref="B12:B22" si="1">D12+F12+H12</f>
        <v>1708</v>
      </c>
      <c r="C12" s="191">
        <f t="shared" ref="C12:C22" si="2">E12:E12+G12+I12</f>
        <v>712683</v>
      </c>
      <c r="D12" s="191">
        <v>947</v>
      </c>
      <c r="E12" s="191">
        <v>244158</v>
      </c>
      <c r="F12" s="191">
        <v>186</v>
      </c>
      <c r="G12" s="191">
        <v>84847</v>
      </c>
      <c r="H12" s="191">
        <v>575</v>
      </c>
      <c r="I12" s="191">
        <v>383678</v>
      </c>
      <c r="J12" s="192"/>
      <c r="K12" s="192"/>
    </row>
    <row r="13" spans="1:13" s="195" customFormat="1" ht="19.5" customHeight="1">
      <c r="A13" s="194" t="s">
        <v>156</v>
      </c>
      <c r="B13" s="190">
        <f t="shared" si="1"/>
        <v>1576</v>
      </c>
      <c r="C13" s="191">
        <f t="shared" si="2"/>
        <v>672095</v>
      </c>
      <c r="D13" s="191">
        <v>884</v>
      </c>
      <c r="E13" s="191">
        <v>232208</v>
      </c>
      <c r="F13" s="191">
        <v>168</v>
      </c>
      <c r="G13" s="191">
        <v>78135</v>
      </c>
      <c r="H13" s="191">
        <v>524</v>
      </c>
      <c r="I13" s="191">
        <v>361752</v>
      </c>
      <c r="J13" s="192"/>
      <c r="K13" s="192"/>
    </row>
    <row r="14" spans="1:13" s="195" customFormat="1" ht="19.5" customHeight="1">
      <c r="A14" s="194" t="s">
        <v>157</v>
      </c>
      <c r="B14" s="190">
        <f t="shared" si="1"/>
        <v>1583</v>
      </c>
      <c r="C14" s="191">
        <f t="shared" si="2"/>
        <v>678248</v>
      </c>
      <c r="D14" s="191">
        <v>731</v>
      </c>
      <c r="E14" s="191">
        <v>172146</v>
      </c>
      <c r="F14" s="191">
        <v>298</v>
      </c>
      <c r="G14" s="191">
        <v>106565</v>
      </c>
      <c r="H14" s="191">
        <v>554</v>
      </c>
      <c r="I14" s="191">
        <v>399537</v>
      </c>
      <c r="J14" s="192"/>
      <c r="K14" s="192"/>
    </row>
    <row r="15" spans="1:13" s="195" customFormat="1" ht="19.5" customHeight="1">
      <c r="A15" s="194" t="s">
        <v>158</v>
      </c>
      <c r="B15" s="190">
        <f t="shared" si="1"/>
        <v>1866</v>
      </c>
      <c r="C15" s="191">
        <f t="shared" si="2"/>
        <v>729481</v>
      </c>
      <c r="D15" s="191">
        <v>750</v>
      </c>
      <c r="E15" s="191">
        <v>163801</v>
      </c>
      <c r="F15" s="191">
        <v>507</v>
      </c>
      <c r="G15" s="191">
        <v>151016</v>
      </c>
      <c r="H15" s="191">
        <v>609</v>
      </c>
      <c r="I15" s="191">
        <v>414664</v>
      </c>
      <c r="J15" s="192"/>
      <c r="K15" s="192"/>
    </row>
    <row r="16" spans="1:13" s="195" customFormat="1" ht="19.5" customHeight="1">
      <c r="A16" s="194" t="s">
        <v>159</v>
      </c>
      <c r="B16" s="190">
        <f t="shared" si="1"/>
        <v>1871</v>
      </c>
      <c r="C16" s="191">
        <f t="shared" si="2"/>
        <v>746355</v>
      </c>
      <c r="D16" s="191">
        <v>824</v>
      </c>
      <c r="E16" s="191">
        <v>235599</v>
      </c>
      <c r="F16" s="191">
        <v>538</v>
      </c>
      <c r="G16" s="191">
        <v>155800</v>
      </c>
      <c r="H16" s="191">
        <v>509</v>
      </c>
      <c r="I16" s="191">
        <v>354956</v>
      </c>
      <c r="J16" s="192"/>
      <c r="K16" s="192"/>
    </row>
    <row r="17" spans="1:11" s="195" customFormat="1" ht="19.5" customHeight="1">
      <c r="A17" s="194" t="s">
        <v>160</v>
      </c>
      <c r="B17" s="190">
        <f t="shared" si="1"/>
        <v>1842</v>
      </c>
      <c r="C17" s="191">
        <f t="shared" si="2"/>
        <v>818601</v>
      </c>
      <c r="D17" s="191">
        <v>839</v>
      </c>
      <c r="E17" s="191">
        <v>306792</v>
      </c>
      <c r="F17" s="191">
        <v>477</v>
      </c>
      <c r="G17" s="191">
        <v>144733</v>
      </c>
      <c r="H17" s="191">
        <v>526</v>
      </c>
      <c r="I17" s="191">
        <v>367076</v>
      </c>
      <c r="J17" s="192"/>
      <c r="K17" s="192"/>
    </row>
    <row r="18" spans="1:11" s="195" customFormat="1" ht="19.5" customHeight="1">
      <c r="A18" s="194" t="s">
        <v>161</v>
      </c>
      <c r="B18" s="190">
        <f t="shared" si="1"/>
        <v>1769</v>
      </c>
      <c r="C18" s="191">
        <f t="shared" si="2"/>
        <v>727717</v>
      </c>
      <c r="D18" s="191">
        <v>665</v>
      </c>
      <c r="E18" s="191">
        <v>202525</v>
      </c>
      <c r="F18" s="191">
        <v>595</v>
      </c>
      <c r="G18" s="191">
        <v>163719</v>
      </c>
      <c r="H18" s="191">
        <v>509</v>
      </c>
      <c r="I18" s="191">
        <v>361473</v>
      </c>
      <c r="J18" s="192"/>
      <c r="K18" s="192"/>
    </row>
    <row r="19" spans="1:11" s="195" customFormat="1" ht="19.5" customHeight="1">
      <c r="A19" s="194" t="s">
        <v>162</v>
      </c>
      <c r="B19" s="190">
        <f t="shared" si="1"/>
        <v>2070</v>
      </c>
      <c r="C19" s="191">
        <f t="shared" si="2"/>
        <v>1169117</v>
      </c>
      <c r="D19" s="191">
        <v>636</v>
      </c>
      <c r="E19" s="191">
        <v>183291</v>
      </c>
      <c r="F19" s="191">
        <v>737</v>
      </c>
      <c r="G19" s="191">
        <v>387161</v>
      </c>
      <c r="H19" s="191">
        <v>697</v>
      </c>
      <c r="I19" s="191">
        <v>598665</v>
      </c>
      <c r="J19" s="192"/>
      <c r="K19" s="192"/>
    </row>
    <row r="20" spans="1:11" s="195" customFormat="1" ht="19.5" customHeight="1">
      <c r="A20" s="194" t="s">
        <v>163</v>
      </c>
      <c r="B20" s="190">
        <f t="shared" si="1"/>
        <v>1252</v>
      </c>
      <c r="C20" s="191">
        <f t="shared" si="2"/>
        <v>603943</v>
      </c>
      <c r="D20" s="191">
        <v>536</v>
      </c>
      <c r="E20" s="191">
        <v>142648</v>
      </c>
      <c r="F20" s="191">
        <v>266</v>
      </c>
      <c r="G20" s="191">
        <v>126534</v>
      </c>
      <c r="H20" s="191">
        <v>450</v>
      </c>
      <c r="I20" s="191">
        <v>334761</v>
      </c>
      <c r="J20" s="192"/>
      <c r="K20" s="192"/>
    </row>
    <row r="21" spans="1:11" s="195" customFormat="1" ht="19.5" customHeight="1">
      <c r="A21" s="194" t="s">
        <v>164</v>
      </c>
      <c r="B21" s="190">
        <f t="shared" si="1"/>
        <v>1251</v>
      </c>
      <c r="C21" s="191">
        <f t="shared" si="2"/>
        <v>571846</v>
      </c>
      <c r="D21" s="191">
        <v>544</v>
      </c>
      <c r="E21" s="191">
        <v>147100</v>
      </c>
      <c r="F21" s="191">
        <v>270</v>
      </c>
      <c r="G21" s="191">
        <v>104175</v>
      </c>
      <c r="H21" s="191">
        <v>437</v>
      </c>
      <c r="I21" s="191">
        <v>320571</v>
      </c>
      <c r="J21" s="192"/>
      <c r="K21" s="192"/>
    </row>
    <row r="22" spans="1:11" s="195" customFormat="1" ht="19.5" customHeight="1" thickBot="1">
      <c r="A22" s="196" t="s">
        <v>165</v>
      </c>
      <c r="B22" s="197">
        <f t="shared" si="1"/>
        <v>1448</v>
      </c>
      <c r="C22" s="198">
        <f t="shared" si="2"/>
        <v>656954</v>
      </c>
      <c r="D22" s="198">
        <v>679</v>
      </c>
      <c r="E22" s="198">
        <v>184348</v>
      </c>
      <c r="F22" s="198">
        <v>247</v>
      </c>
      <c r="G22" s="198">
        <v>104467</v>
      </c>
      <c r="H22" s="198">
        <v>522</v>
      </c>
      <c r="I22" s="198">
        <v>368139</v>
      </c>
      <c r="J22" s="199"/>
      <c r="K22" s="199"/>
    </row>
    <row r="23" spans="1:11" ht="16.5" customHeight="1">
      <c r="C23" s="200"/>
      <c r="K23" s="200" t="s">
        <v>519</v>
      </c>
    </row>
    <row r="24" spans="1:11" ht="15.95" customHeight="1">
      <c r="B24" s="201"/>
      <c r="C24" s="201"/>
    </row>
    <row r="25" spans="1:11" ht="15.95" customHeight="1"/>
    <row r="26" spans="1:11" ht="15.95" customHeight="1"/>
    <row r="27" spans="1:11" ht="15.95" customHeight="1"/>
    <row r="28" spans="1:11" ht="15.95" customHeight="1"/>
    <row r="29" spans="1:11" ht="15.95" customHeight="1"/>
  </sheetData>
  <mergeCells count="1">
    <mergeCell ref="A2:A4"/>
  </mergeCells>
  <phoneticPr fontId="38"/>
  <hyperlinks>
    <hyperlink ref="M1" location="目次!A1" display="目次"/>
  </hyperlinks>
  <pageMargins left="0.78740157480314965" right="0.59055118110236227" top="0.86614173228346458" bottom="0.39370078740157483" header="0.51181102362204722" footer="0.39370078740157483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workbookViewId="0">
      <selection activeCell="I1" sqref="I1"/>
    </sheetView>
  </sheetViews>
  <sheetFormatPr defaultRowHeight="13.5"/>
  <cols>
    <col min="1" max="1" width="5" style="54" customWidth="1"/>
    <col min="2" max="2" width="23.375" style="54" customWidth="1"/>
    <col min="3" max="9" width="8.25" style="54" customWidth="1"/>
    <col min="10" max="10" width="8" style="54" bestFit="1" customWidth="1"/>
    <col min="11" max="11" width="9" style="54"/>
    <col min="12" max="12" width="10.875" style="54" bestFit="1" customWidth="1"/>
    <col min="13" max="15" width="22.875" style="54" bestFit="1" customWidth="1"/>
    <col min="16" max="16" width="25.125" style="54" bestFit="1" customWidth="1"/>
    <col min="17" max="17" width="10.875" style="54" bestFit="1" customWidth="1"/>
    <col min="18" max="16384" width="9" style="54"/>
  </cols>
  <sheetData>
    <row r="1" spans="1:9" ht="18.75" customHeight="1" thickBot="1">
      <c r="A1" s="202" t="s">
        <v>166</v>
      </c>
      <c r="I1" s="321" t="s">
        <v>507</v>
      </c>
    </row>
    <row r="2" spans="1:9" s="58" customFormat="1" ht="15.95" customHeight="1">
      <c r="A2" s="507" t="s">
        <v>167</v>
      </c>
      <c r="B2" s="508"/>
      <c r="C2" s="425">
        <v>16</v>
      </c>
      <c r="D2" s="427"/>
      <c r="E2" s="154">
        <v>18</v>
      </c>
      <c r="F2" s="203"/>
    </row>
    <row r="3" spans="1:9" s="58" customFormat="1" ht="15.95" customHeight="1">
      <c r="A3" s="509"/>
      <c r="B3" s="510"/>
      <c r="C3" s="166" t="s">
        <v>168</v>
      </c>
      <c r="D3" s="204" t="s">
        <v>169</v>
      </c>
      <c r="E3" s="204" t="s">
        <v>446</v>
      </c>
      <c r="F3" s="204" t="s">
        <v>447</v>
      </c>
    </row>
    <row r="4" spans="1:9" s="58" customFormat="1" ht="9.75" customHeight="1">
      <c r="A4" s="205"/>
      <c r="B4" s="206"/>
      <c r="C4" s="207"/>
      <c r="D4" s="207"/>
      <c r="E4" s="207"/>
      <c r="F4" s="207"/>
    </row>
    <row r="5" spans="1:9" ht="17.25" customHeight="1">
      <c r="A5" s="208"/>
      <c r="B5" s="128" t="s">
        <v>2</v>
      </c>
      <c r="C5" s="209">
        <v>6476</v>
      </c>
      <c r="D5" s="209">
        <v>50098</v>
      </c>
      <c r="E5" s="209">
        <v>6616</v>
      </c>
      <c r="F5" s="209">
        <v>50055</v>
      </c>
    </row>
    <row r="6" spans="1:9" ht="9.75" customHeight="1">
      <c r="A6" s="208"/>
      <c r="B6" s="128"/>
      <c r="C6" s="209"/>
      <c r="D6" s="209"/>
      <c r="E6" s="209"/>
      <c r="F6" s="209"/>
    </row>
    <row r="7" spans="1:9" ht="17.25" customHeight="1">
      <c r="A7" s="208" t="s">
        <v>448</v>
      </c>
      <c r="B7" s="128" t="s">
        <v>172</v>
      </c>
      <c r="C7" s="209">
        <v>28</v>
      </c>
      <c r="D7" s="209">
        <v>231</v>
      </c>
      <c r="E7" s="209">
        <v>33</v>
      </c>
      <c r="F7" s="209">
        <v>415</v>
      </c>
    </row>
    <row r="8" spans="1:9" ht="17.25" customHeight="1">
      <c r="A8" s="208" t="s">
        <v>449</v>
      </c>
      <c r="B8" s="128" t="s">
        <v>173</v>
      </c>
      <c r="C8" s="209">
        <v>5</v>
      </c>
      <c r="D8" s="209">
        <v>26</v>
      </c>
      <c r="E8" s="209">
        <v>6</v>
      </c>
      <c r="F8" s="209">
        <v>42</v>
      </c>
    </row>
    <row r="9" spans="1:9" ht="17.25" customHeight="1">
      <c r="A9" s="208" t="s">
        <v>450</v>
      </c>
      <c r="B9" s="128" t="s">
        <v>174</v>
      </c>
      <c r="C9" s="209">
        <v>786</v>
      </c>
      <c r="D9" s="209">
        <v>5646</v>
      </c>
      <c r="E9" s="209">
        <v>791</v>
      </c>
      <c r="F9" s="209">
        <v>5249</v>
      </c>
    </row>
    <row r="10" spans="1:9" ht="17.25" customHeight="1">
      <c r="A10" s="208" t="s">
        <v>451</v>
      </c>
      <c r="B10" s="128" t="s">
        <v>175</v>
      </c>
      <c r="C10" s="209">
        <v>791</v>
      </c>
      <c r="D10" s="209">
        <v>13345</v>
      </c>
      <c r="E10" s="209">
        <v>772</v>
      </c>
      <c r="F10" s="209">
        <v>12349</v>
      </c>
    </row>
    <row r="11" spans="1:9" ht="17.25" customHeight="1">
      <c r="A11" s="208" t="s">
        <v>452</v>
      </c>
      <c r="B11" s="128" t="s">
        <v>176</v>
      </c>
      <c r="C11" s="209">
        <v>6</v>
      </c>
      <c r="D11" s="209">
        <v>419</v>
      </c>
      <c r="E11" s="209">
        <v>5</v>
      </c>
      <c r="F11" s="209">
        <v>291</v>
      </c>
    </row>
    <row r="12" spans="1:9" ht="9.75" customHeight="1">
      <c r="A12" s="208"/>
      <c r="B12" s="128"/>
      <c r="C12" s="209"/>
      <c r="D12" s="209"/>
      <c r="E12" s="209"/>
      <c r="F12" s="209"/>
    </row>
    <row r="13" spans="1:9" ht="17.25" customHeight="1">
      <c r="A13" s="208" t="s">
        <v>453</v>
      </c>
      <c r="B13" s="128" t="s">
        <v>454</v>
      </c>
      <c r="C13" s="209">
        <v>44</v>
      </c>
      <c r="D13" s="209">
        <v>313</v>
      </c>
      <c r="E13" s="209">
        <v>44</v>
      </c>
      <c r="F13" s="209">
        <v>351</v>
      </c>
    </row>
    <row r="14" spans="1:9" ht="17.25" customHeight="1">
      <c r="A14" s="208" t="s">
        <v>455</v>
      </c>
      <c r="B14" s="128" t="s">
        <v>456</v>
      </c>
      <c r="C14" s="209">
        <v>88</v>
      </c>
      <c r="D14" s="209">
        <v>2026</v>
      </c>
      <c r="E14" s="209">
        <v>89</v>
      </c>
      <c r="F14" s="209">
        <v>1998</v>
      </c>
    </row>
    <row r="15" spans="1:9" ht="17.25" customHeight="1">
      <c r="A15" s="208" t="s">
        <v>457</v>
      </c>
      <c r="B15" s="128" t="s">
        <v>458</v>
      </c>
      <c r="C15" s="209">
        <v>1650</v>
      </c>
      <c r="D15" s="209">
        <v>10640</v>
      </c>
      <c r="E15" s="209">
        <v>1669</v>
      </c>
      <c r="F15" s="209">
        <v>10778</v>
      </c>
    </row>
    <row r="16" spans="1:9" ht="17.25" customHeight="1">
      <c r="A16" s="208" t="s">
        <v>459</v>
      </c>
      <c r="B16" s="128" t="s">
        <v>177</v>
      </c>
      <c r="C16" s="209">
        <v>108</v>
      </c>
      <c r="D16" s="209">
        <v>1083</v>
      </c>
      <c r="E16" s="209">
        <v>107</v>
      </c>
      <c r="F16" s="209">
        <v>1094</v>
      </c>
    </row>
    <row r="17" spans="1:10" ht="17.25" customHeight="1">
      <c r="A17" s="208" t="s">
        <v>460</v>
      </c>
      <c r="B17" s="128" t="s">
        <v>178</v>
      </c>
      <c r="C17" s="209">
        <v>426</v>
      </c>
      <c r="D17" s="209">
        <v>705</v>
      </c>
      <c r="E17" s="209">
        <v>444</v>
      </c>
      <c r="F17" s="209">
        <v>789</v>
      </c>
    </row>
    <row r="18" spans="1:10" ht="9.75" customHeight="1">
      <c r="A18" s="208"/>
      <c r="B18" s="128"/>
      <c r="C18" s="209"/>
      <c r="D18" s="209"/>
      <c r="E18" s="209"/>
      <c r="F18" s="209"/>
    </row>
    <row r="19" spans="1:10" ht="21.75" customHeight="1">
      <c r="A19" s="208" t="s">
        <v>461</v>
      </c>
      <c r="B19" s="128" t="s">
        <v>462</v>
      </c>
      <c r="C19" s="209">
        <v>912</v>
      </c>
      <c r="D19" s="209">
        <v>4288</v>
      </c>
      <c r="E19" s="209">
        <v>917</v>
      </c>
      <c r="F19" s="209">
        <v>4273</v>
      </c>
    </row>
    <row r="20" spans="1:10" ht="17.25" customHeight="1">
      <c r="A20" s="208" t="s">
        <v>463</v>
      </c>
      <c r="B20" s="128" t="s">
        <v>464</v>
      </c>
      <c r="C20" s="209">
        <v>282</v>
      </c>
      <c r="D20" s="209">
        <v>3643</v>
      </c>
      <c r="E20" s="209">
        <v>316</v>
      </c>
      <c r="F20" s="209">
        <v>4199</v>
      </c>
    </row>
    <row r="21" spans="1:10" ht="17.25" customHeight="1">
      <c r="A21" s="208" t="s">
        <v>465</v>
      </c>
      <c r="B21" s="128" t="s">
        <v>466</v>
      </c>
      <c r="C21" s="209">
        <v>152</v>
      </c>
      <c r="D21" s="209">
        <v>823</v>
      </c>
      <c r="E21" s="209">
        <v>153</v>
      </c>
      <c r="F21" s="209">
        <v>811</v>
      </c>
    </row>
    <row r="22" spans="1:10" ht="17.25" customHeight="1">
      <c r="A22" s="208" t="s">
        <v>467</v>
      </c>
      <c r="B22" s="128" t="s">
        <v>468</v>
      </c>
      <c r="C22" s="209">
        <v>43</v>
      </c>
      <c r="D22" s="209">
        <v>826</v>
      </c>
      <c r="E22" s="209">
        <v>61</v>
      </c>
      <c r="F22" s="209">
        <v>961</v>
      </c>
    </row>
    <row r="23" spans="1:10" ht="17.25" customHeight="1" thickBot="1">
      <c r="A23" s="210" t="s">
        <v>469</v>
      </c>
      <c r="B23" s="135" t="s">
        <v>179</v>
      </c>
      <c r="C23" s="211">
        <v>1155</v>
      </c>
      <c r="D23" s="211">
        <v>6084</v>
      </c>
      <c r="E23" s="211">
        <v>1209</v>
      </c>
      <c r="F23" s="211">
        <v>6455</v>
      </c>
    </row>
    <row r="24" spans="1:10" ht="15.95" customHeight="1">
      <c r="F24" s="56" t="s">
        <v>470</v>
      </c>
      <c r="H24" s="56"/>
    </row>
    <row r="25" spans="1:10">
      <c r="A25" s="151"/>
    </row>
    <row r="26" spans="1:10" ht="18" thickBot="1">
      <c r="A26" s="202" t="s">
        <v>471</v>
      </c>
    </row>
    <row r="27" spans="1:10">
      <c r="A27" s="507" t="s">
        <v>167</v>
      </c>
      <c r="B27" s="508"/>
      <c r="C27" s="505">
        <v>21</v>
      </c>
      <c r="D27" s="506"/>
      <c r="E27" s="505">
        <v>24</v>
      </c>
      <c r="F27" s="506"/>
      <c r="G27" s="505">
        <v>26</v>
      </c>
      <c r="H27" s="506"/>
      <c r="I27" s="505">
        <v>28</v>
      </c>
      <c r="J27" s="506"/>
    </row>
    <row r="28" spans="1:10">
      <c r="A28" s="509"/>
      <c r="B28" s="510"/>
      <c r="C28" s="212" t="s">
        <v>168</v>
      </c>
      <c r="D28" s="213" t="s">
        <v>169</v>
      </c>
      <c r="E28" s="212" t="s">
        <v>168</v>
      </c>
      <c r="F28" s="213" t="s">
        <v>169</v>
      </c>
      <c r="G28" s="212" t="s">
        <v>168</v>
      </c>
      <c r="H28" s="213" t="s">
        <v>169</v>
      </c>
      <c r="I28" s="212" t="s">
        <v>168</v>
      </c>
      <c r="J28" s="213" t="s">
        <v>169</v>
      </c>
    </row>
    <row r="29" spans="1:10">
      <c r="A29" s="205"/>
      <c r="B29" s="206"/>
      <c r="C29" s="346"/>
      <c r="D29" s="214"/>
      <c r="E29" s="214"/>
      <c r="F29" s="214"/>
      <c r="G29" s="214"/>
      <c r="H29" s="214"/>
      <c r="I29" s="214"/>
      <c r="J29" s="214"/>
    </row>
    <row r="30" spans="1:10">
      <c r="A30" s="208"/>
      <c r="B30" s="128" t="s">
        <v>2</v>
      </c>
      <c r="C30" s="347">
        <f t="shared" ref="C30:H30" si="0">SUM(C32:C52)</f>
        <v>6818</v>
      </c>
      <c r="D30" s="347">
        <f t="shared" si="0"/>
        <v>51932</v>
      </c>
      <c r="E30" s="215">
        <f t="shared" si="0"/>
        <v>6287</v>
      </c>
      <c r="F30" s="215">
        <f t="shared" si="0"/>
        <v>50841</v>
      </c>
      <c r="G30" s="215">
        <f t="shared" si="0"/>
        <v>6252</v>
      </c>
      <c r="H30" s="215">
        <f t="shared" si="0"/>
        <v>49925</v>
      </c>
      <c r="I30" s="215">
        <v>6060</v>
      </c>
      <c r="J30" s="215">
        <v>48760</v>
      </c>
    </row>
    <row r="31" spans="1:10">
      <c r="A31" s="208"/>
      <c r="B31" s="128"/>
      <c r="C31" s="347"/>
      <c r="D31" s="347"/>
      <c r="E31" s="215"/>
      <c r="F31" s="215"/>
      <c r="G31" s="215"/>
      <c r="H31" s="215"/>
      <c r="I31" s="215"/>
      <c r="J31" s="215"/>
    </row>
    <row r="32" spans="1:10">
      <c r="A32" s="208" t="s">
        <v>472</v>
      </c>
      <c r="B32" s="128" t="s">
        <v>473</v>
      </c>
      <c r="C32" s="347">
        <v>50</v>
      </c>
      <c r="D32" s="347">
        <v>705</v>
      </c>
      <c r="E32" s="215">
        <v>48</v>
      </c>
      <c r="F32" s="215">
        <v>455</v>
      </c>
      <c r="G32" s="215">
        <v>48</v>
      </c>
      <c r="H32" s="215">
        <v>444</v>
      </c>
      <c r="I32" s="215">
        <v>48</v>
      </c>
      <c r="J32" s="215">
        <v>473</v>
      </c>
    </row>
    <row r="33" spans="1:10">
      <c r="A33" s="208" t="s">
        <v>474</v>
      </c>
      <c r="B33" s="128" t="s">
        <v>475</v>
      </c>
      <c r="C33" s="347">
        <v>2</v>
      </c>
      <c r="D33" s="347">
        <v>14</v>
      </c>
      <c r="E33" s="215">
        <v>2</v>
      </c>
      <c r="F33" s="215">
        <v>46</v>
      </c>
      <c r="G33" s="215">
        <v>2</v>
      </c>
      <c r="H33" s="215">
        <v>36</v>
      </c>
      <c r="I33" s="217" t="s">
        <v>476</v>
      </c>
      <c r="J33" s="217" t="s">
        <v>476</v>
      </c>
    </row>
    <row r="34" spans="1:10">
      <c r="A34" s="208" t="s">
        <v>477</v>
      </c>
      <c r="B34" s="128" t="s">
        <v>478</v>
      </c>
      <c r="C34" s="347">
        <v>4</v>
      </c>
      <c r="D34" s="347">
        <v>17</v>
      </c>
      <c r="E34" s="215">
        <v>4</v>
      </c>
      <c r="F34" s="215">
        <v>21</v>
      </c>
      <c r="G34" s="215">
        <v>3</v>
      </c>
      <c r="H34" s="215">
        <v>12</v>
      </c>
      <c r="I34" s="215">
        <v>3</v>
      </c>
      <c r="J34" s="215">
        <v>15</v>
      </c>
    </row>
    <row r="35" spans="1:10">
      <c r="A35" s="208" t="s">
        <v>479</v>
      </c>
      <c r="B35" s="128" t="s">
        <v>480</v>
      </c>
      <c r="C35" s="347">
        <v>792</v>
      </c>
      <c r="D35" s="347">
        <v>5464</v>
      </c>
      <c r="E35" s="215">
        <v>675</v>
      </c>
      <c r="F35" s="215">
        <v>4945</v>
      </c>
      <c r="G35" s="215">
        <v>653</v>
      </c>
      <c r="H35" s="215">
        <v>4624</v>
      </c>
      <c r="I35" s="215">
        <v>622</v>
      </c>
      <c r="J35" s="215">
        <v>4650</v>
      </c>
    </row>
    <row r="36" spans="1:10">
      <c r="A36" s="208" t="s">
        <v>481</v>
      </c>
      <c r="B36" s="128" t="s">
        <v>482</v>
      </c>
      <c r="C36" s="347">
        <v>714</v>
      </c>
      <c r="D36" s="347">
        <v>10894</v>
      </c>
      <c r="E36" s="215">
        <v>681</v>
      </c>
      <c r="F36" s="215">
        <v>11675</v>
      </c>
      <c r="G36" s="215">
        <v>658</v>
      </c>
      <c r="H36" s="215">
        <v>10033</v>
      </c>
      <c r="I36" s="215">
        <v>632</v>
      </c>
      <c r="J36" s="215">
        <v>10486</v>
      </c>
    </row>
    <row r="37" spans="1:10">
      <c r="A37" s="208"/>
      <c r="B37" s="128"/>
      <c r="C37" s="347"/>
      <c r="D37" s="347"/>
      <c r="E37" s="215"/>
      <c r="F37" s="215"/>
      <c r="G37" s="215"/>
      <c r="H37" s="215"/>
      <c r="I37" s="215"/>
      <c r="J37" s="215"/>
    </row>
    <row r="38" spans="1:10">
      <c r="A38" s="208" t="s">
        <v>483</v>
      </c>
      <c r="B38" s="128" t="s">
        <v>484</v>
      </c>
      <c r="C38" s="347">
        <v>8</v>
      </c>
      <c r="D38" s="347">
        <v>259</v>
      </c>
      <c r="E38" s="215">
        <v>7</v>
      </c>
      <c r="F38" s="215">
        <v>261</v>
      </c>
      <c r="G38" s="215">
        <v>12</v>
      </c>
      <c r="H38" s="215">
        <v>307</v>
      </c>
      <c r="I38" s="215">
        <v>13</v>
      </c>
      <c r="J38" s="215">
        <v>283</v>
      </c>
    </row>
    <row r="39" spans="1:10">
      <c r="A39" s="208" t="s">
        <v>485</v>
      </c>
      <c r="B39" s="128" t="s">
        <v>486</v>
      </c>
      <c r="C39" s="347">
        <v>54</v>
      </c>
      <c r="D39" s="347">
        <v>313</v>
      </c>
      <c r="E39" s="215">
        <v>46</v>
      </c>
      <c r="F39" s="215">
        <v>269</v>
      </c>
      <c r="G39" s="215">
        <v>47</v>
      </c>
      <c r="H39" s="215">
        <v>258</v>
      </c>
      <c r="I39" s="215">
        <v>43</v>
      </c>
      <c r="J39" s="215">
        <v>275</v>
      </c>
    </row>
    <row r="40" spans="1:10">
      <c r="A40" s="208" t="s">
        <v>487</v>
      </c>
      <c r="B40" s="128" t="s">
        <v>488</v>
      </c>
      <c r="C40" s="347">
        <v>114</v>
      </c>
      <c r="D40" s="347">
        <v>2156</v>
      </c>
      <c r="E40" s="215">
        <v>106</v>
      </c>
      <c r="F40" s="215">
        <v>2043</v>
      </c>
      <c r="G40" s="215">
        <v>96</v>
      </c>
      <c r="H40" s="215">
        <v>2257</v>
      </c>
      <c r="I40" s="215">
        <v>96</v>
      </c>
      <c r="J40" s="215">
        <v>2296</v>
      </c>
    </row>
    <row r="41" spans="1:10">
      <c r="A41" s="208" t="s">
        <v>489</v>
      </c>
      <c r="B41" s="128" t="s">
        <v>490</v>
      </c>
      <c r="C41" s="348">
        <v>1652</v>
      </c>
      <c r="D41" s="349">
        <v>11129</v>
      </c>
      <c r="E41" s="216">
        <v>1476</v>
      </c>
      <c r="F41" s="216">
        <v>9838</v>
      </c>
      <c r="G41" s="216">
        <v>1443</v>
      </c>
      <c r="H41" s="216">
        <v>10007</v>
      </c>
      <c r="I41" s="216">
        <v>1375</v>
      </c>
      <c r="J41" s="216">
        <v>9309</v>
      </c>
    </row>
    <row r="42" spans="1:10">
      <c r="A42" s="208" t="s">
        <v>491</v>
      </c>
      <c r="B42" s="128" t="s">
        <v>492</v>
      </c>
      <c r="C42" s="347">
        <v>116</v>
      </c>
      <c r="D42" s="347">
        <v>1294</v>
      </c>
      <c r="E42" s="215">
        <v>111</v>
      </c>
      <c r="F42" s="215">
        <v>1229</v>
      </c>
      <c r="G42" s="215">
        <v>105</v>
      </c>
      <c r="H42" s="215">
        <v>1170</v>
      </c>
      <c r="I42" s="215">
        <v>103</v>
      </c>
      <c r="J42" s="215">
        <v>1105</v>
      </c>
    </row>
    <row r="43" spans="1:10">
      <c r="A43" s="208"/>
      <c r="B43" s="128"/>
      <c r="C43" s="347"/>
      <c r="D43" s="347"/>
      <c r="E43" s="215"/>
      <c r="F43" s="215"/>
      <c r="G43" s="215"/>
      <c r="H43" s="215"/>
      <c r="I43" s="215"/>
      <c r="J43" s="215"/>
    </row>
    <row r="44" spans="1:10">
      <c r="A44" s="208" t="s">
        <v>459</v>
      </c>
      <c r="B44" s="128" t="s">
        <v>493</v>
      </c>
      <c r="C44" s="347">
        <v>534</v>
      </c>
      <c r="D44" s="347">
        <v>1421</v>
      </c>
      <c r="E44" s="215">
        <v>490</v>
      </c>
      <c r="F44" s="215">
        <v>1128</v>
      </c>
      <c r="G44" s="215">
        <v>502</v>
      </c>
      <c r="H44" s="215">
        <v>1227</v>
      </c>
      <c r="I44" s="215">
        <v>480</v>
      </c>
      <c r="J44" s="215">
        <v>1183</v>
      </c>
    </row>
    <row r="45" spans="1:10" ht="27">
      <c r="A45" s="208" t="s">
        <v>494</v>
      </c>
      <c r="B45" s="128" t="s">
        <v>495</v>
      </c>
      <c r="C45" s="347">
        <v>293</v>
      </c>
      <c r="D45" s="347">
        <v>1395</v>
      </c>
      <c r="E45" s="215">
        <v>264</v>
      </c>
      <c r="F45" s="215">
        <v>1282</v>
      </c>
      <c r="G45" s="215">
        <v>270</v>
      </c>
      <c r="H45" s="215">
        <v>1744</v>
      </c>
      <c r="I45" s="215">
        <v>268</v>
      </c>
      <c r="J45" s="215">
        <v>1294</v>
      </c>
    </row>
    <row r="46" spans="1:10">
      <c r="A46" s="208" t="s">
        <v>496</v>
      </c>
      <c r="B46" s="128" t="s">
        <v>497</v>
      </c>
      <c r="C46" s="350">
        <v>930</v>
      </c>
      <c r="D46" s="351">
        <v>4992</v>
      </c>
      <c r="E46" s="352">
        <v>848</v>
      </c>
      <c r="F46" s="353">
        <v>4656</v>
      </c>
      <c r="G46" s="352">
        <v>848</v>
      </c>
      <c r="H46" s="353">
        <v>4645</v>
      </c>
      <c r="I46" s="352">
        <v>838</v>
      </c>
      <c r="J46" s="353">
        <v>4693</v>
      </c>
    </row>
    <row r="47" spans="1:10">
      <c r="A47" s="208" t="s">
        <v>463</v>
      </c>
      <c r="B47" s="128" t="s">
        <v>498</v>
      </c>
      <c r="C47" s="354">
        <v>580</v>
      </c>
      <c r="D47" s="347">
        <v>2308</v>
      </c>
      <c r="E47" s="215">
        <v>542</v>
      </c>
      <c r="F47" s="215">
        <v>2163</v>
      </c>
      <c r="G47" s="215">
        <v>557</v>
      </c>
      <c r="H47" s="215">
        <v>2187</v>
      </c>
      <c r="I47" s="215">
        <v>538</v>
      </c>
      <c r="J47" s="215">
        <v>2275</v>
      </c>
    </row>
    <row r="48" spans="1:10">
      <c r="A48" s="208" t="s">
        <v>465</v>
      </c>
      <c r="B48" s="128" t="s">
        <v>466</v>
      </c>
      <c r="C48" s="354">
        <v>164</v>
      </c>
      <c r="D48" s="347">
        <v>886</v>
      </c>
      <c r="E48" s="215">
        <v>152</v>
      </c>
      <c r="F48" s="215">
        <v>863</v>
      </c>
      <c r="G48" s="215">
        <v>147</v>
      </c>
      <c r="H48" s="215">
        <v>876</v>
      </c>
      <c r="I48" s="215">
        <v>136</v>
      </c>
      <c r="J48" s="215">
        <v>787</v>
      </c>
    </row>
    <row r="49" spans="1:10">
      <c r="A49" s="208"/>
      <c r="B49" s="128"/>
      <c r="C49" s="354"/>
      <c r="D49" s="347"/>
      <c r="E49" s="215"/>
      <c r="F49" s="215"/>
      <c r="G49" s="215"/>
      <c r="H49" s="215"/>
      <c r="I49" s="215"/>
      <c r="J49" s="215"/>
    </row>
    <row r="50" spans="1:10">
      <c r="A50" s="208" t="s">
        <v>467</v>
      </c>
      <c r="B50" s="128" t="s">
        <v>499</v>
      </c>
      <c r="C50" s="354">
        <v>363</v>
      </c>
      <c r="D50" s="347">
        <v>5387</v>
      </c>
      <c r="E50" s="215">
        <v>384</v>
      </c>
      <c r="F50" s="215">
        <v>6265</v>
      </c>
      <c r="G50" s="215">
        <v>427</v>
      </c>
      <c r="H50" s="215">
        <v>6907</v>
      </c>
      <c r="I50" s="215">
        <v>428</v>
      </c>
      <c r="J50" s="215">
        <v>6342</v>
      </c>
    </row>
    <row r="51" spans="1:10">
      <c r="A51" s="208" t="s">
        <v>500</v>
      </c>
      <c r="B51" s="128" t="s">
        <v>468</v>
      </c>
      <c r="C51" s="355">
        <v>49</v>
      </c>
      <c r="D51" s="355">
        <v>549</v>
      </c>
      <c r="E51" s="217">
        <v>46</v>
      </c>
      <c r="F51" s="217">
        <v>453</v>
      </c>
      <c r="G51" s="217">
        <v>43</v>
      </c>
      <c r="H51" s="217">
        <v>414</v>
      </c>
      <c r="I51" s="217">
        <v>43</v>
      </c>
      <c r="J51" s="217">
        <v>486</v>
      </c>
    </row>
    <row r="52" spans="1:10" ht="27.75" thickBot="1">
      <c r="A52" s="210" t="s">
        <v>501</v>
      </c>
      <c r="B52" s="218" t="s">
        <v>502</v>
      </c>
      <c r="C52" s="356">
        <v>399</v>
      </c>
      <c r="D52" s="356">
        <v>2749</v>
      </c>
      <c r="E52" s="219">
        <v>405</v>
      </c>
      <c r="F52" s="219">
        <v>3249</v>
      </c>
      <c r="G52" s="219">
        <v>391</v>
      </c>
      <c r="H52" s="219">
        <v>2777</v>
      </c>
      <c r="I52" s="219">
        <v>394</v>
      </c>
      <c r="J52" s="219">
        <v>2808</v>
      </c>
    </row>
    <row r="53" spans="1:10">
      <c r="A53" s="151"/>
      <c r="D53" s="56"/>
      <c r="H53" s="56" t="s">
        <v>503</v>
      </c>
    </row>
    <row r="54" spans="1:10">
      <c r="A54" s="54" t="s">
        <v>504</v>
      </c>
    </row>
    <row r="55" spans="1:10">
      <c r="A55" s="54" t="s">
        <v>505</v>
      </c>
    </row>
    <row r="56" spans="1:10">
      <c r="A56" s="54" t="s">
        <v>506</v>
      </c>
    </row>
  </sheetData>
  <mergeCells count="7">
    <mergeCell ref="I27:J27"/>
    <mergeCell ref="A2:B3"/>
    <mergeCell ref="C2:D2"/>
    <mergeCell ref="A27:B28"/>
    <mergeCell ref="C27:D27"/>
    <mergeCell ref="E27:F27"/>
    <mergeCell ref="G27:H27"/>
  </mergeCells>
  <phoneticPr fontId="26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zoomScaleNormal="100" workbookViewId="0">
      <selection activeCell="K1" sqref="K1"/>
    </sheetView>
  </sheetViews>
  <sheetFormatPr defaultRowHeight="13.5"/>
  <cols>
    <col min="1" max="1" width="5" style="4" customWidth="1"/>
    <col min="2" max="7" width="8" style="4" customWidth="1"/>
    <col min="8" max="10" width="10.625" style="4" customWidth="1"/>
    <col min="11" max="16384" width="9" style="4"/>
  </cols>
  <sheetData>
    <row r="1" spans="1:11" ht="15.95" customHeight="1" thickBot="1">
      <c r="A1" s="109" t="s">
        <v>180</v>
      </c>
      <c r="K1" s="307" t="s">
        <v>278</v>
      </c>
    </row>
    <row r="2" spans="1:11" s="45" customFormat="1" ht="15.95" customHeight="1">
      <c r="A2" s="511" t="s">
        <v>65</v>
      </c>
      <c r="B2" s="513" t="s">
        <v>181</v>
      </c>
      <c r="C2" s="513"/>
      <c r="D2" s="513"/>
      <c r="E2" s="514" t="s">
        <v>171</v>
      </c>
      <c r="F2" s="513"/>
      <c r="G2" s="511"/>
      <c r="H2" s="513" t="s">
        <v>182</v>
      </c>
      <c r="I2" s="513"/>
      <c r="J2" s="513"/>
    </row>
    <row r="3" spans="1:11" s="45" customFormat="1" ht="15.95" customHeight="1">
      <c r="A3" s="512"/>
      <c r="B3" s="220" t="s">
        <v>183</v>
      </c>
      <c r="C3" s="220" t="s">
        <v>184</v>
      </c>
      <c r="D3" s="220" t="s">
        <v>185</v>
      </c>
      <c r="E3" s="220" t="s">
        <v>183</v>
      </c>
      <c r="F3" s="220" t="s">
        <v>184</v>
      </c>
      <c r="G3" s="220" t="s">
        <v>185</v>
      </c>
      <c r="H3" s="220" t="s">
        <v>183</v>
      </c>
      <c r="I3" s="220" t="s">
        <v>184</v>
      </c>
      <c r="J3" s="221" t="s">
        <v>185</v>
      </c>
    </row>
    <row r="4" spans="1:11" ht="15.95" customHeight="1">
      <c r="A4" s="103">
        <v>9</v>
      </c>
      <c r="B4" s="49">
        <v>1821</v>
      </c>
      <c r="C4" s="49">
        <v>326</v>
      </c>
      <c r="D4" s="49">
        <v>1495</v>
      </c>
      <c r="E4" s="49">
        <v>10693</v>
      </c>
      <c r="F4" s="49">
        <v>3127</v>
      </c>
      <c r="G4" s="49">
        <v>7566</v>
      </c>
      <c r="H4" s="222">
        <f>32642804/100</f>
        <v>326428.03999999998</v>
      </c>
      <c r="I4" s="49">
        <v>170740.69</v>
      </c>
      <c r="J4" s="49">
        <v>155687.35</v>
      </c>
    </row>
    <row r="5" spans="1:11" ht="15.95" customHeight="1">
      <c r="A5" s="103">
        <v>11</v>
      </c>
      <c r="B5" s="49">
        <v>1879</v>
      </c>
      <c r="C5" s="49">
        <v>381</v>
      </c>
      <c r="D5" s="49">
        <v>1498</v>
      </c>
      <c r="E5" s="49">
        <v>11225</v>
      </c>
      <c r="F5" s="49">
        <v>3539</v>
      </c>
      <c r="G5" s="49">
        <v>7686</v>
      </c>
      <c r="H5" s="49">
        <f>31951981/100</f>
        <v>319519.81</v>
      </c>
      <c r="I5" s="49">
        <v>172953.9</v>
      </c>
      <c r="J5" s="49">
        <v>146565.91</v>
      </c>
    </row>
    <row r="6" spans="1:11" ht="15.95" customHeight="1">
      <c r="A6" s="103">
        <v>14</v>
      </c>
      <c r="B6" s="49">
        <v>1720</v>
      </c>
      <c r="C6" s="49">
        <v>333</v>
      </c>
      <c r="D6" s="49">
        <v>1387</v>
      </c>
      <c r="E6" s="49">
        <v>11270</v>
      </c>
      <c r="F6" s="49">
        <v>3229</v>
      </c>
      <c r="G6" s="49">
        <v>8041</v>
      </c>
      <c r="H6" s="49">
        <f>29381559/100</f>
        <v>293815.59000000003</v>
      </c>
      <c r="I6" s="49">
        <v>148365.43</v>
      </c>
      <c r="J6" s="49">
        <v>145450.16</v>
      </c>
    </row>
    <row r="7" spans="1:11" ht="15.95" customHeight="1">
      <c r="A7" s="103">
        <v>16</v>
      </c>
      <c r="B7" s="49">
        <v>1636</v>
      </c>
      <c r="C7" s="49">
        <v>311</v>
      </c>
      <c r="D7" s="49">
        <v>1325</v>
      </c>
      <c r="E7" s="49">
        <v>10320</v>
      </c>
      <c r="F7" s="49">
        <v>2604</v>
      </c>
      <c r="G7" s="49">
        <v>7716</v>
      </c>
      <c r="H7" s="49">
        <f>26618481/100</f>
        <v>266184.81</v>
      </c>
      <c r="I7" s="49">
        <v>125923.44</v>
      </c>
      <c r="J7" s="49">
        <v>140261.37</v>
      </c>
    </row>
    <row r="8" spans="1:11" ht="15.95" customHeight="1">
      <c r="A8" s="103">
        <v>19</v>
      </c>
      <c r="B8" s="49">
        <v>1588</v>
      </c>
      <c r="C8" s="49">
        <v>320</v>
      </c>
      <c r="D8" s="49">
        <v>1268</v>
      </c>
      <c r="E8" s="49">
        <v>10225</v>
      </c>
      <c r="F8" s="49">
        <v>2636</v>
      </c>
      <c r="G8" s="49">
        <v>7589</v>
      </c>
      <c r="H8" s="49">
        <f>25578606/100</f>
        <v>255786.06</v>
      </c>
      <c r="I8" s="87">
        <v>121039.78</v>
      </c>
      <c r="J8" s="87">
        <v>134746.28</v>
      </c>
    </row>
    <row r="9" spans="1:11" ht="15.95" customHeight="1" thickBot="1">
      <c r="A9" s="105">
        <v>26</v>
      </c>
      <c r="B9" s="161">
        <v>1176</v>
      </c>
      <c r="C9" s="161">
        <v>246</v>
      </c>
      <c r="D9" s="161">
        <v>930</v>
      </c>
      <c r="E9" s="161">
        <v>8035</v>
      </c>
      <c r="F9" s="161">
        <v>2068</v>
      </c>
      <c r="G9" s="161">
        <v>5967</v>
      </c>
      <c r="H9" s="161">
        <v>221123</v>
      </c>
      <c r="I9" s="223">
        <v>99046</v>
      </c>
      <c r="J9" s="223">
        <v>122077</v>
      </c>
    </row>
    <row r="10" spans="1:11" ht="15.95" customHeight="1">
      <c r="J10" s="50" t="s">
        <v>186</v>
      </c>
    </row>
  </sheetData>
  <mergeCells count="4">
    <mergeCell ref="A2:A3"/>
    <mergeCell ref="B2:D2"/>
    <mergeCell ref="E2:G2"/>
    <mergeCell ref="H2:J2"/>
  </mergeCells>
  <phoneticPr fontId="1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zoomScaleNormal="100" workbookViewId="0">
      <selection activeCell="M33" sqref="M33"/>
    </sheetView>
  </sheetViews>
  <sheetFormatPr defaultRowHeight="13.5"/>
  <cols>
    <col min="1" max="1" width="15.5" style="54" customWidth="1"/>
    <col min="2" max="3" width="15.625" style="54" customWidth="1"/>
    <col min="4" max="5" width="18.875" style="54" customWidth="1"/>
    <col min="6" max="16384" width="9" style="54"/>
  </cols>
  <sheetData>
    <row r="1" spans="1:6" ht="15.95" customHeight="1" thickBot="1">
      <c r="A1" s="53" t="s">
        <v>187</v>
      </c>
      <c r="F1" s="307" t="s">
        <v>278</v>
      </c>
    </row>
    <row r="2" spans="1:6" s="58" customFormat="1" ht="15.95" customHeight="1">
      <c r="A2" s="224" t="s">
        <v>65</v>
      </c>
      <c r="B2" s="225" t="s">
        <v>170</v>
      </c>
      <c r="C2" s="225" t="s">
        <v>188</v>
      </c>
      <c r="D2" s="225" t="s">
        <v>189</v>
      </c>
      <c r="E2" s="226" t="s">
        <v>190</v>
      </c>
    </row>
    <row r="3" spans="1:6" ht="15.95" customHeight="1">
      <c r="A3" s="62">
        <v>11</v>
      </c>
      <c r="B3" s="227">
        <v>38</v>
      </c>
      <c r="C3" s="227">
        <v>427</v>
      </c>
      <c r="D3" s="227">
        <v>579495</v>
      </c>
      <c r="E3" s="227">
        <v>4250</v>
      </c>
    </row>
    <row r="4" spans="1:6" ht="15.95" customHeight="1">
      <c r="A4" s="59">
        <v>14</v>
      </c>
      <c r="B4" s="228">
        <v>36</v>
      </c>
      <c r="C4" s="227">
        <v>376</v>
      </c>
      <c r="D4" s="227">
        <v>597063</v>
      </c>
      <c r="E4" s="227">
        <v>3562</v>
      </c>
    </row>
    <row r="5" spans="1:6" ht="15.95" customHeight="1">
      <c r="A5" s="62">
        <v>16</v>
      </c>
      <c r="B5" s="227">
        <v>39</v>
      </c>
      <c r="C5" s="227">
        <v>444</v>
      </c>
      <c r="D5" s="227">
        <v>668944</v>
      </c>
      <c r="E5" s="227">
        <v>4115</v>
      </c>
    </row>
    <row r="6" spans="1:6" ht="15.95" customHeight="1" thickBot="1">
      <c r="A6" s="73">
        <v>19</v>
      </c>
      <c r="B6" s="229">
        <v>39</v>
      </c>
      <c r="C6" s="229">
        <v>439</v>
      </c>
      <c r="D6" s="229">
        <v>652382</v>
      </c>
      <c r="E6" s="229">
        <v>4600</v>
      </c>
    </row>
    <row r="7" spans="1:6" ht="15.95" customHeight="1">
      <c r="E7" s="56" t="s">
        <v>191</v>
      </c>
    </row>
  </sheetData>
  <phoneticPr fontId="1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Normal="100" workbookViewId="0">
      <selection activeCell="M33" sqref="M33"/>
    </sheetView>
  </sheetViews>
  <sheetFormatPr defaultRowHeight="13.5"/>
  <cols>
    <col min="1" max="1" width="1.875" style="230" customWidth="1"/>
    <col min="2" max="2" width="25.5" style="230" customWidth="1"/>
    <col min="3" max="3" width="8.625" style="230" customWidth="1"/>
    <col min="4" max="4" width="9.75" style="230" customWidth="1"/>
    <col min="5" max="5" width="8.75" style="230" customWidth="1"/>
    <col min="6" max="6" width="9.75" style="230" customWidth="1"/>
    <col min="7" max="7" width="10.625" style="230" customWidth="1"/>
    <col min="8" max="8" width="9.75" style="230" customWidth="1"/>
    <col min="9" max="16384" width="9" style="230"/>
  </cols>
  <sheetData>
    <row r="1" spans="1:9" ht="15" customHeight="1" thickBot="1">
      <c r="A1" s="53" t="s">
        <v>192</v>
      </c>
      <c r="I1" s="307" t="s">
        <v>278</v>
      </c>
    </row>
    <row r="2" spans="1:9" s="235" customFormat="1" ht="18" customHeight="1">
      <c r="A2" s="231"/>
      <c r="B2" s="231"/>
      <c r="C2" s="232" t="s">
        <v>170</v>
      </c>
      <c r="D2" s="233"/>
      <c r="E2" s="232" t="s">
        <v>171</v>
      </c>
      <c r="F2" s="234"/>
      <c r="G2" s="233" t="s">
        <v>193</v>
      </c>
      <c r="H2" s="233"/>
    </row>
    <row r="3" spans="1:9" s="235" customFormat="1" ht="18" customHeight="1">
      <c r="A3" s="236"/>
      <c r="B3" s="236" t="s">
        <v>194</v>
      </c>
      <c r="C3" s="237"/>
      <c r="D3" s="238" t="s">
        <v>195</v>
      </c>
      <c r="E3" s="239" t="s">
        <v>196</v>
      </c>
      <c r="F3" s="238" t="s">
        <v>195</v>
      </c>
      <c r="G3" s="240" t="s">
        <v>197</v>
      </c>
      <c r="H3" s="117" t="s">
        <v>195</v>
      </c>
    </row>
    <row r="4" spans="1:9" s="235" customFormat="1" ht="5.25" customHeight="1">
      <c r="A4" s="241"/>
      <c r="B4" s="241"/>
      <c r="C4" s="242"/>
      <c r="D4" s="243"/>
      <c r="E4" s="244"/>
      <c r="F4" s="243"/>
      <c r="G4" s="244"/>
      <c r="H4" s="243"/>
    </row>
    <row r="5" spans="1:9" s="55" customFormat="1" ht="15" customHeight="1">
      <c r="A5" s="515" t="s">
        <v>183</v>
      </c>
      <c r="B5" s="516"/>
      <c r="C5" s="245">
        <f>SUM(C8:C13,C16:C21)</f>
        <v>1176</v>
      </c>
      <c r="D5" s="246">
        <f>C5/$C$5*100</f>
        <v>100</v>
      </c>
      <c r="E5" s="68">
        <f>SUM(E8:E13,E16:E21)</f>
        <v>8035</v>
      </c>
      <c r="F5" s="246">
        <f>E5/$E$5*100</f>
        <v>100</v>
      </c>
      <c r="G5" s="71">
        <f>SUM(G8:G13,G16:G21)</f>
        <v>197714</v>
      </c>
      <c r="H5" s="246">
        <f>G5/$G$5*100</f>
        <v>100</v>
      </c>
    </row>
    <row r="6" spans="1:9" s="55" customFormat="1" ht="5.25" customHeight="1">
      <c r="A6" s="247"/>
      <c r="B6" s="248"/>
      <c r="C6" s="245"/>
      <c r="D6" s="246"/>
      <c r="E6" s="68"/>
      <c r="F6" s="246"/>
      <c r="G6" s="71"/>
      <c r="H6" s="246"/>
    </row>
    <row r="7" spans="1:9" s="55" customFormat="1" ht="15" customHeight="1">
      <c r="A7" s="515" t="s">
        <v>198</v>
      </c>
      <c r="B7" s="516"/>
      <c r="C7" s="245">
        <f>SUM(C8:C13)</f>
        <v>246</v>
      </c>
      <c r="D7" s="246">
        <f t="shared" ref="D7:D21" si="0">C7/$C$5*100</f>
        <v>20.918367346938776</v>
      </c>
      <c r="E7" s="68">
        <f>SUM(E8:E13)</f>
        <v>2068</v>
      </c>
      <c r="F7" s="246">
        <f t="shared" ref="F7:F21" si="1">E7/$E$5*100</f>
        <v>25.737398879900436</v>
      </c>
      <c r="G7" s="71">
        <v>99046</v>
      </c>
      <c r="H7" s="246">
        <f>G7/$G$5*100</f>
        <v>50.095592623688766</v>
      </c>
    </row>
    <row r="8" spans="1:9" ht="15" customHeight="1">
      <c r="A8" s="249"/>
      <c r="B8" s="249" t="s">
        <v>199</v>
      </c>
      <c r="C8" s="60">
        <v>1</v>
      </c>
      <c r="D8" s="250">
        <f t="shared" si="0"/>
        <v>8.5034013605442174E-2</v>
      </c>
      <c r="E8" s="49">
        <v>12</v>
      </c>
      <c r="F8" s="250">
        <f t="shared" si="1"/>
        <v>0.14934660858743001</v>
      </c>
      <c r="G8" s="87" t="s">
        <v>200</v>
      </c>
      <c r="H8" s="306" t="s">
        <v>46</v>
      </c>
    </row>
    <row r="9" spans="1:9" ht="15" customHeight="1">
      <c r="A9" s="249"/>
      <c r="B9" s="249" t="s">
        <v>201</v>
      </c>
      <c r="C9" s="60">
        <v>10</v>
      </c>
      <c r="D9" s="250">
        <f t="shared" si="0"/>
        <v>0.85034013605442182</v>
      </c>
      <c r="E9" s="49">
        <v>29</v>
      </c>
      <c r="F9" s="250">
        <f t="shared" si="1"/>
        <v>0.36092097075295582</v>
      </c>
      <c r="G9" s="87">
        <v>481</v>
      </c>
      <c r="H9" s="250">
        <f>G9/$G$5*100</f>
        <v>0.24328069838251212</v>
      </c>
    </row>
    <row r="10" spans="1:9" ht="15" customHeight="1">
      <c r="A10" s="249"/>
      <c r="B10" s="249" t="s">
        <v>202</v>
      </c>
      <c r="C10" s="60">
        <v>70</v>
      </c>
      <c r="D10" s="250">
        <f t="shared" si="0"/>
        <v>5.9523809523809517</v>
      </c>
      <c r="E10" s="49">
        <v>840</v>
      </c>
      <c r="F10" s="250">
        <f t="shared" si="1"/>
        <v>10.454262601120099</v>
      </c>
      <c r="G10" s="251">
        <v>40035</v>
      </c>
      <c r="H10" s="250">
        <f>G10/$G$5*100</f>
        <v>20.248945446452957</v>
      </c>
    </row>
    <row r="11" spans="1:9" ht="15" customHeight="1">
      <c r="A11" s="249"/>
      <c r="B11" s="249" t="s">
        <v>203</v>
      </c>
      <c r="C11" s="60">
        <v>42</v>
      </c>
      <c r="D11" s="250">
        <f t="shared" si="0"/>
        <v>3.5714285714285712</v>
      </c>
      <c r="E11" s="49">
        <v>271</v>
      </c>
      <c r="F11" s="250">
        <f t="shared" si="1"/>
        <v>3.3727442439327939</v>
      </c>
      <c r="G11" s="251">
        <v>14802</v>
      </c>
      <c r="H11" s="250">
        <f>G11/$G$5*100</f>
        <v>7.486571512386579</v>
      </c>
    </row>
    <row r="12" spans="1:9" ht="15" customHeight="1">
      <c r="A12" s="249"/>
      <c r="B12" s="249" t="s">
        <v>204</v>
      </c>
      <c r="C12" s="60">
        <v>64</v>
      </c>
      <c r="D12" s="250">
        <f t="shared" si="0"/>
        <v>5.4421768707482991</v>
      </c>
      <c r="E12" s="49">
        <v>469</v>
      </c>
      <c r="F12" s="250">
        <f t="shared" si="1"/>
        <v>5.836963285625389</v>
      </c>
      <c r="G12" s="251">
        <v>20319</v>
      </c>
      <c r="H12" s="250">
        <f>G12/$G$5*100</f>
        <v>10.276965718158552</v>
      </c>
    </row>
    <row r="13" spans="1:9" ht="15" customHeight="1">
      <c r="A13" s="249"/>
      <c r="B13" s="249" t="s">
        <v>113</v>
      </c>
      <c r="C13" s="60">
        <v>59</v>
      </c>
      <c r="D13" s="250">
        <f t="shared" si="0"/>
        <v>5.0170068027210881</v>
      </c>
      <c r="E13" s="49">
        <v>447</v>
      </c>
      <c r="F13" s="250">
        <f t="shared" si="1"/>
        <v>5.5631611698817673</v>
      </c>
      <c r="G13" s="87" t="s">
        <v>200</v>
      </c>
      <c r="H13" s="306" t="s">
        <v>46</v>
      </c>
    </row>
    <row r="14" spans="1:9" ht="5.25" customHeight="1">
      <c r="A14" s="249"/>
      <c r="B14" s="249"/>
      <c r="C14" s="60"/>
      <c r="D14" s="250"/>
      <c r="E14" s="49"/>
      <c r="F14" s="250"/>
      <c r="G14" s="251"/>
      <c r="H14" s="250"/>
    </row>
    <row r="15" spans="1:9" s="55" customFormat="1" ht="15" customHeight="1">
      <c r="A15" s="515" t="s">
        <v>185</v>
      </c>
      <c r="B15" s="516"/>
      <c r="C15" s="245">
        <f>SUM(C16:C21)</f>
        <v>930</v>
      </c>
      <c r="D15" s="246">
        <f t="shared" si="0"/>
        <v>79.081632653061234</v>
      </c>
      <c r="E15" s="68">
        <f>SUM(E16:E21)</f>
        <v>5967</v>
      </c>
      <c r="F15" s="246">
        <f t="shared" si="1"/>
        <v>74.262601120099575</v>
      </c>
      <c r="G15" s="71">
        <f>SUM(G16:G21)</f>
        <v>122077</v>
      </c>
      <c r="H15" s="246">
        <f>G15/$G$5*100</f>
        <v>61.744236624619397</v>
      </c>
    </row>
    <row r="16" spans="1:9" ht="15" customHeight="1">
      <c r="A16" s="249"/>
      <c r="B16" s="249" t="s">
        <v>199</v>
      </c>
      <c r="C16" s="60">
        <v>7</v>
      </c>
      <c r="D16" s="250">
        <f t="shared" si="0"/>
        <v>0.59523809523809523</v>
      </c>
      <c r="E16" s="49">
        <v>516</v>
      </c>
      <c r="F16" s="250">
        <f t="shared" si="1"/>
        <v>6.4219041692594905</v>
      </c>
      <c r="G16" s="251">
        <v>12137</v>
      </c>
      <c r="H16" s="250">
        <f t="shared" ref="H16:H21" si="2">G16/$G$5*100</f>
        <v>6.1386649402672546</v>
      </c>
    </row>
    <row r="17" spans="1:8" ht="15" customHeight="1">
      <c r="A17" s="249"/>
      <c r="B17" s="249" t="s">
        <v>205</v>
      </c>
      <c r="C17" s="60">
        <v>148</v>
      </c>
      <c r="D17" s="250">
        <f t="shared" si="0"/>
        <v>12.585034013605442</v>
      </c>
      <c r="E17" s="49">
        <v>550</v>
      </c>
      <c r="F17" s="250">
        <f t="shared" si="1"/>
        <v>6.8450528935905419</v>
      </c>
      <c r="G17" s="251">
        <v>7779</v>
      </c>
      <c r="H17" s="250">
        <f t="shared" si="2"/>
        <v>3.9344710035708141</v>
      </c>
    </row>
    <row r="18" spans="1:8" ht="15" customHeight="1">
      <c r="A18" s="249"/>
      <c r="B18" s="249" t="s">
        <v>202</v>
      </c>
      <c r="C18" s="60">
        <v>234</v>
      </c>
      <c r="D18" s="250">
        <f t="shared" si="0"/>
        <v>19.897959183673468</v>
      </c>
      <c r="E18" s="49">
        <v>1606</v>
      </c>
      <c r="F18" s="250">
        <f t="shared" si="1"/>
        <v>19.987554449284382</v>
      </c>
      <c r="G18" s="251">
        <v>25367</v>
      </c>
      <c r="H18" s="250">
        <f t="shared" si="2"/>
        <v>12.830148598480633</v>
      </c>
    </row>
    <row r="19" spans="1:8" ht="15" customHeight="1">
      <c r="A19" s="249"/>
      <c r="B19" s="249" t="s">
        <v>204</v>
      </c>
      <c r="C19" s="60">
        <v>154</v>
      </c>
      <c r="D19" s="250">
        <f t="shared" si="0"/>
        <v>13.095238095238097</v>
      </c>
      <c r="E19" s="49">
        <v>1007</v>
      </c>
      <c r="F19" s="250">
        <f t="shared" si="1"/>
        <v>12.532669570628499</v>
      </c>
      <c r="G19" s="251">
        <v>27588</v>
      </c>
      <c r="H19" s="250">
        <f t="shared" si="2"/>
        <v>13.953488372093023</v>
      </c>
    </row>
    <row r="20" spans="1:8" ht="15" customHeight="1">
      <c r="A20" s="249"/>
      <c r="B20" s="249" t="s">
        <v>113</v>
      </c>
      <c r="C20" s="60">
        <v>350</v>
      </c>
      <c r="D20" s="250">
        <f t="shared" si="0"/>
        <v>29.761904761904763</v>
      </c>
      <c r="E20" s="49">
        <v>2069</v>
      </c>
      <c r="F20" s="250">
        <f t="shared" si="1"/>
        <v>25.749844430616054</v>
      </c>
      <c r="G20" s="251">
        <v>44275</v>
      </c>
      <c r="H20" s="250">
        <f t="shared" si="2"/>
        <v>22.393457215978636</v>
      </c>
    </row>
    <row r="21" spans="1:8" ht="15" customHeight="1" thickBot="1">
      <c r="A21" s="252"/>
      <c r="B21" s="252" t="s">
        <v>206</v>
      </c>
      <c r="C21" s="253">
        <v>37</v>
      </c>
      <c r="D21" s="254">
        <f t="shared" si="0"/>
        <v>3.1462585034013606</v>
      </c>
      <c r="E21" s="2">
        <v>219</v>
      </c>
      <c r="F21" s="254">
        <f t="shared" si="1"/>
        <v>2.7255756067205974</v>
      </c>
      <c r="G21" s="255">
        <v>4931</v>
      </c>
      <c r="H21" s="254">
        <f t="shared" si="2"/>
        <v>2.4940064942290379</v>
      </c>
    </row>
    <row r="22" spans="1:8" ht="15" customHeight="1">
      <c r="H22" s="56" t="s">
        <v>207</v>
      </c>
    </row>
    <row r="23" spans="1:8">
      <c r="G23" s="256"/>
    </row>
  </sheetData>
  <mergeCells count="3">
    <mergeCell ref="A5:B5"/>
    <mergeCell ref="A7:B7"/>
    <mergeCell ref="A15:B15"/>
  </mergeCells>
  <phoneticPr fontId="1"/>
  <hyperlinks>
    <hyperlink ref="I1" location="目次!A1" display="目次"/>
  </hyperlinks>
  <pageMargins left="0.86614173228346458" right="0.86614173228346458" top="0.98425196850393704" bottom="0.98425196850393704" header="0.47244094488188981" footer="0.5118110236220472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zoomScale="85" zoomScaleNormal="85" workbookViewId="0">
      <selection activeCell="L1" sqref="L1"/>
    </sheetView>
  </sheetViews>
  <sheetFormatPr defaultRowHeight="13.5"/>
  <cols>
    <col min="1" max="1" width="35.25" style="258" customWidth="1"/>
    <col min="2" max="2" width="7.125" style="258" customWidth="1"/>
    <col min="3" max="3" width="8.5" style="258" customWidth="1"/>
    <col min="4" max="4" width="8.5" style="258" bestFit="1" customWidth="1"/>
    <col min="5" max="5" width="9" style="258" bestFit="1" customWidth="1"/>
    <col min="6" max="6" width="13.125" style="258" bestFit="1" customWidth="1"/>
    <col min="7" max="8" width="14.625" style="258" bestFit="1" customWidth="1"/>
    <col min="9" max="9" width="10.75" style="258" bestFit="1" customWidth="1"/>
    <col min="10" max="10" width="14.625" style="258" bestFit="1" customWidth="1"/>
    <col min="11" max="11" width="12.625" style="54" customWidth="1"/>
    <col min="12" max="16384" width="9" style="54"/>
  </cols>
  <sheetData>
    <row r="1" spans="1:12" ht="24" customHeight="1" thickBot="1">
      <c r="A1" s="257" t="s">
        <v>208</v>
      </c>
      <c r="E1" s="56"/>
      <c r="I1" s="259"/>
      <c r="K1" s="56" t="s">
        <v>209</v>
      </c>
      <c r="L1" s="307" t="s">
        <v>278</v>
      </c>
    </row>
    <row r="2" spans="1:12" ht="20.25" customHeight="1">
      <c r="A2" s="260"/>
      <c r="B2" s="517" t="s">
        <v>210</v>
      </c>
      <c r="C2" s="517"/>
      <c r="D2" s="518"/>
      <c r="E2" s="519" t="s">
        <v>171</v>
      </c>
      <c r="F2" s="261" t="s">
        <v>211</v>
      </c>
      <c r="G2" s="262" t="s">
        <v>212</v>
      </c>
      <c r="H2" s="521" t="s">
        <v>213</v>
      </c>
      <c r="I2" s="522"/>
      <c r="J2" s="261" t="s">
        <v>214</v>
      </c>
      <c r="K2" s="263" t="s">
        <v>215</v>
      </c>
    </row>
    <row r="3" spans="1:12" ht="20.25" customHeight="1">
      <c r="A3" s="264" t="s">
        <v>216</v>
      </c>
      <c r="B3" s="523" t="s">
        <v>217</v>
      </c>
      <c r="C3" s="265" t="s">
        <v>218</v>
      </c>
      <c r="D3" s="265" t="s">
        <v>219</v>
      </c>
      <c r="E3" s="520"/>
      <c r="F3" s="266" t="s">
        <v>220</v>
      </c>
      <c r="G3" s="267" t="s">
        <v>221</v>
      </c>
      <c r="H3" s="267"/>
      <c r="I3" s="268" t="s">
        <v>222</v>
      </c>
      <c r="J3" s="269"/>
      <c r="K3" s="270" t="s">
        <v>223</v>
      </c>
    </row>
    <row r="4" spans="1:12" ht="20.25" customHeight="1">
      <c r="A4" s="271"/>
      <c r="B4" s="524"/>
      <c r="C4" s="272" t="s">
        <v>224</v>
      </c>
      <c r="D4" s="272" t="s">
        <v>225</v>
      </c>
      <c r="E4" s="272"/>
      <c r="F4" s="272"/>
      <c r="G4" s="273"/>
      <c r="H4" s="273"/>
      <c r="I4" s="274" t="s">
        <v>226</v>
      </c>
      <c r="J4" s="272"/>
      <c r="K4" s="275" t="s">
        <v>227</v>
      </c>
    </row>
    <row r="5" spans="1:12" ht="17.25" customHeight="1">
      <c r="A5" s="276" t="s">
        <v>228</v>
      </c>
      <c r="B5" s="277">
        <v>288</v>
      </c>
      <c r="C5" s="277">
        <v>64</v>
      </c>
      <c r="D5" s="277">
        <v>4</v>
      </c>
      <c r="E5" s="277">
        <v>9220</v>
      </c>
      <c r="F5" s="277">
        <v>3458279</v>
      </c>
      <c r="G5" s="277">
        <v>17664550</v>
      </c>
      <c r="H5" s="277">
        <v>28116341</v>
      </c>
      <c r="I5" s="277">
        <v>831743</v>
      </c>
      <c r="J5" s="277">
        <v>9807543</v>
      </c>
      <c r="K5" s="277">
        <v>4532185</v>
      </c>
    </row>
    <row r="6" spans="1:12" ht="17.25" customHeight="1">
      <c r="A6" s="276" t="s">
        <v>229</v>
      </c>
      <c r="B6" s="277">
        <v>49</v>
      </c>
      <c r="C6" s="277">
        <v>8</v>
      </c>
      <c r="D6" s="277">
        <v>1</v>
      </c>
      <c r="E6" s="277">
        <v>1342</v>
      </c>
      <c r="F6" s="277">
        <v>366848</v>
      </c>
      <c r="G6" s="277">
        <v>1314181</v>
      </c>
      <c r="H6" s="277">
        <v>2098822</v>
      </c>
      <c r="I6" s="277">
        <v>5194</v>
      </c>
      <c r="J6" s="277">
        <v>735636</v>
      </c>
      <c r="K6" s="277">
        <v>365780</v>
      </c>
    </row>
    <row r="7" spans="1:12" ht="17.25" customHeight="1">
      <c r="A7" s="276" t="s">
        <v>230</v>
      </c>
      <c r="B7" s="277">
        <v>3</v>
      </c>
      <c r="C7" s="277">
        <v>1</v>
      </c>
      <c r="D7" s="277" t="s">
        <v>139</v>
      </c>
      <c r="E7" s="277">
        <v>76</v>
      </c>
      <c r="F7" s="277">
        <v>35560</v>
      </c>
      <c r="G7" s="277">
        <v>101178</v>
      </c>
      <c r="H7" s="277">
        <v>222899</v>
      </c>
      <c r="I7" s="277">
        <v>1558</v>
      </c>
      <c r="J7" s="277">
        <v>98426</v>
      </c>
      <c r="K7" s="277" t="s">
        <v>231</v>
      </c>
    </row>
    <row r="8" spans="1:12" ht="17.25" customHeight="1">
      <c r="A8" s="276" t="s">
        <v>232</v>
      </c>
      <c r="B8" s="277">
        <v>9</v>
      </c>
      <c r="C8" s="277" t="s">
        <v>139</v>
      </c>
      <c r="D8" s="277" t="s">
        <v>139</v>
      </c>
      <c r="E8" s="277">
        <v>117</v>
      </c>
      <c r="F8" s="277">
        <v>29460</v>
      </c>
      <c r="G8" s="277">
        <v>19239</v>
      </c>
      <c r="H8" s="277">
        <v>89840</v>
      </c>
      <c r="I8" s="277">
        <v>1596</v>
      </c>
      <c r="J8" s="277">
        <v>65858</v>
      </c>
      <c r="K8" s="277" t="s">
        <v>139</v>
      </c>
    </row>
    <row r="9" spans="1:12" ht="17.25" customHeight="1">
      <c r="A9" s="276" t="s">
        <v>233</v>
      </c>
      <c r="B9" s="277">
        <v>8</v>
      </c>
      <c r="C9" s="277" t="s">
        <v>139</v>
      </c>
      <c r="D9" s="277" t="s">
        <v>139</v>
      </c>
      <c r="E9" s="277">
        <v>84</v>
      </c>
      <c r="F9" s="277">
        <v>32333</v>
      </c>
      <c r="G9" s="277">
        <v>72305</v>
      </c>
      <c r="H9" s="277">
        <v>133252</v>
      </c>
      <c r="I9" s="277">
        <v>69506</v>
      </c>
      <c r="J9" s="277">
        <v>56854</v>
      </c>
      <c r="K9" s="277" t="s">
        <v>139</v>
      </c>
    </row>
    <row r="10" spans="1:12" ht="17.25" customHeight="1">
      <c r="A10" s="276" t="s">
        <v>234</v>
      </c>
      <c r="B10" s="277">
        <v>4</v>
      </c>
      <c r="C10" s="277" t="s">
        <v>139</v>
      </c>
      <c r="D10" s="277" t="s">
        <v>139</v>
      </c>
      <c r="E10" s="277">
        <v>29</v>
      </c>
      <c r="F10" s="277">
        <v>4972</v>
      </c>
      <c r="G10" s="277">
        <v>6320</v>
      </c>
      <c r="H10" s="277">
        <v>14315</v>
      </c>
      <c r="I10" s="277">
        <v>565</v>
      </c>
      <c r="J10" s="277">
        <v>7458</v>
      </c>
      <c r="K10" s="277" t="s">
        <v>139</v>
      </c>
    </row>
    <row r="11" spans="1:12" ht="17.25" customHeight="1">
      <c r="A11" s="276" t="s">
        <v>235</v>
      </c>
      <c r="B11" s="277">
        <v>19</v>
      </c>
      <c r="C11" s="277">
        <v>3</v>
      </c>
      <c r="D11" s="277" t="s">
        <v>139</v>
      </c>
      <c r="E11" s="277">
        <v>357</v>
      </c>
      <c r="F11" s="277">
        <v>143310</v>
      </c>
      <c r="G11" s="277">
        <v>599508</v>
      </c>
      <c r="H11" s="277">
        <v>896680</v>
      </c>
      <c r="I11" s="277">
        <v>338676</v>
      </c>
      <c r="J11" s="277">
        <v>277677</v>
      </c>
      <c r="K11" s="277">
        <v>177762</v>
      </c>
    </row>
    <row r="12" spans="1:12" ht="17.25" customHeight="1">
      <c r="A12" s="276" t="s">
        <v>236</v>
      </c>
      <c r="B12" s="277">
        <v>13</v>
      </c>
      <c r="C12" s="277">
        <v>3</v>
      </c>
      <c r="D12" s="277" t="s">
        <v>139</v>
      </c>
      <c r="E12" s="277">
        <v>296</v>
      </c>
      <c r="F12" s="277">
        <v>98418</v>
      </c>
      <c r="G12" s="277">
        <v>266890</v>
      </c>
      <c r="H12" s="277">
        <v>561947</v>
      </c>
      <c r="I12" s="277">
        <v>3</v>
      </c>
      <c r="J12" s="277">
        <v>276211</v>
      </c>
      <c r="K12" s="277">
        <v>149296</v>
      </c>
    </row>
    <row r="13" spans="1:12" ht="17.25" customHeight="1">
      <c r="A13" s="276" t="s">
        <v>237</v>
      </c>
      <c r="B13" s="277">
        <v>1</v>
      </c>
      <c r="C13" s="277" t="s">
        <v>139</v>
      </c>
      <c r="D13" s="277" t="s">
        <v>139</v>
      </c>
      <c r="E13" s="277">
        <v>6</v>
      </c>
      <c r="F13" s="277" t="s">
        <v>231</v>
      </c>
      <c r="G13" s="277" t="s">
        <v>231</v>
      </c>
      <c r="H13" s="277" t="s">
        <v>231</v>
      </c>
      <c r="I13" s="277" t="s">
        <v>139</v>
      </c>
      <c r="J13" s="277" t="s">
        <v>231</v>
      </c>
      <c r="K13" s="277" t="s">
        <v>139</v>
      </c>
    </row>
    <row r="14" spans="1:12" ht="17.25" customHeight="1">
      <c r="A14" s="276" t="s">
        <v>238</v>
      </c>
      <c r="B14" s="277">
        <v>14</v>
      </c>
      <c r="C14" s="277">
        <v>2</v>
      </c>
      <c r="D14" s="277" t="s">
        <v>139</v>
      </c>
      <c r="E14" s="277">
        <v>255</v>
      </c>
      <c r="F14" s="277">
        <v>80041</v>
      </c>
      <c r="G14" s="277">
        <v>397342</v>
      </c>
      <c r="H14" s="277">
        <v>561121</v>
      </c>
      <c r="I14" s="277">
        <v>27599</v>
      </c>
      <c r="J14" s="277">
        <v>154073</v>
      </c>
      <c r="K14" s="277" t="s">
        <v>231</v>
      </c>
    </row>
    <row r="15" spans="1:12" ht="17.25" customHeight="1">
      <c r="A15" s="276" t="s">
        <v>239</v>
      </c>
      <c r="B15" s="277">
        <v>1</v>
      </c>
      <c r="C15" s="277" t="s">
        <v>139</v>
      </c>
      <c r="D15" s="277" t="s">
        <v>139</v>
      </c>
      <c r="E15" s="277">
        <v>7</v>
      </c>
      <c r="F15" s="277" t="s">
        <v>231</v>
      </c>
      <c r="G15" s="277" t="s">
        <v>231</v>
      </c>
      <c r="H15" s="277" t="s">
        <v>231</v>
      </c>
      <c r="I15" s="277" t="s">
        <v>231</v>
      </c>
      <c r="J15" s="277" t="s">
        <v>231</v>
      </c>
      <c r="K15" s="277" t="s">
        <v>139</v>
      </c>
    </row>
    <row r="16" spans="1:12" ht="17.25" customHeight="1">
      <c r="A16" s="276" t="s">
        <v>240</v>
      </c>
      <c r="B16" s="277">
        <v>5</v>
      </c>
      <c r="C16" s="277">
        <v>2</v>
      </c>
      <c r="D16" s="277" t="s">
        <v>139</v>
      </c>
      <c r="E16" s="277">
        <v>145</v>
      </c>
      <c r="F16" s="277">
        <v>43815</v>
      </c>
      <c r="G16" s="277">
        <v>109192</v>
      </c>
      <c r="H16" s="277">
        <v>218577</v>
      </c>
      <c r="I16" s="277" t="s">
        <v>139</v>
      </c>
      <c r="J16" s="277">
        <v>106244</v>
      </c>
      <c r="K16" s="277" t="s">
        <v>231</v>
      </c>
    </row>
    <row r="17" spans="1:11" ht="17.25" customHeight="1">
      <c r="A17" s="276" t="s">
        <v>241</v>
      </c>
      <c r="B17" s="277">
        <v>13</v>
      </c>
      <c r="C17" s="277" t="s">
        <v>139</v>
      </c>
      <c r="D17" s="277" t="s">
        <v>139</v>
      </c>
      <c r="E17" s="277">
        <v>152</v>
      </c>
      <c r="F17" s="277">
        <v>60075</v>
      </c>
      <c r="G17" s="277">
        <v>173045</v>
      </c>
      <c r="H17" s="277">
        <v>379209</v>
      </c>
      <c r="I17" s="277">
        <v>17939</v>
      </c>
      <c r="J17" s="277">
        <v>192318</v>
      </c>
      <c r="K17" s="277" t="s">
        <v>139</v>
      </c>
    </row>
    <row r="18" spans="1:11" ht="17.25" customHeight="1">
      <c r="A18" s="276" t="s">
        <v>242</v>
      </c>
      <c r="B18" s="277">
        <v>2</v>
      </c>
      <c r="C18" s="277">
        <v>1</v>
      </c>
      <c r="D18" s="277" t="s">
        <v>139</v>
      </c>
      <c r="E18" s="277">
        <v>61</v>
      </c>
      <c r="F18" s="277" t="s">
        <v>231</v>
      </c>
      <c r="G18" s="277" t="s">
        <v>231</v>
      </c>
      <c r="H18" s="277" t="s">
        <v>231</v>
      </c>
      <c r="I18" s="277" t="s">
        <v>139</v>
      </c>
      <c r="J18" s="277" t="s">
        <v>231</v>
      </c>
      <c r="K18" s="277" t="s">
        <v>231</v>
      </c>
    </row>
    <row r="19" spans="1:11" ht="17.25" customHeight="1">
      <c r="A19" s="276" t="s">
        <v>243</v>
      </c>
      <c r="B19" s="277">
        <v>17</v>
      </c>
      <c r="C19" s="277">
        <v>2</v>
      </c>
      <c r="D19" s="277" t="s">
        <v>139</v>
      </c>
      <c r="E19" s="277">
        <v>266</v>
      </c>
      <c r="F19" s="277">
        <v>90224</v>
      </c>
      <c r="G19" s="277">
        <v>163960</v>
      </c>
      <c r="H19" s="277">
        <v>355760</v>
      </c>
      <c r="I19" s="277">
        <v>534</v>
      </c>
      <c r="J19" s="277">
        <v>179899</v>
      </c>
      <c r="K19" s="277" t="s">
        <v>231</v>
      </c>
    </row>
    <row r="20" spans="1:11" ht="17.25" customHeight="1">
      <c r="A20" s="276" t="s">
        <v>244</v>
      </c>
      <c r="B20" s="277">
        <v>7</v>
      </c>
      <c r="C20" s="277">
        <v>1</v>
      </c>
      <c r="D20" s="277" t="s">
        <v>139</v>
      </c>
      <c r="E20" s="277">
        <v>100</v>
      </c>
      <c r="F20" s="277">
        <v>31438</v>
      </c>
      <c r="G20" s="277">
        <v>59753</v>
      </c>
      <c r="H20" s="277">
        <v>111249</v>
      </c>
      <c r="I20" s="277" t="s">
        <v>139</v>
      </c>
      <c r="J20" s="277">
        <v>48108</v>
      </c>
      <c r="K20" s="277" t="s">
        <v>231</v>
      </c>
    </row>
    <row r="21" spans="1:11" ht="17.25" customHeight="1">
      <c r="A21" s="276" t="s">
        <v>245</v>
      </c>
      <c r="B21" s="277">
        <v>32</v>
      </c>
      <c r="C21" s="277">
        <v>10</v>
      </c>
      <c r="D21" s="277" t="s">
        <v>139</v>
      </c>
      <c r="E21" s="277">
        <v>874</v>
      </c>
      <c r="F21" s="277">
        <v>327383</v>
      </c>
      <c r="G21" s="277">
        <v>539315</v>
      </c>
      <c r="H21" s="277">
        <v>1223138</v>
      </c>
      <c r="I21" s="277">
        <v>6450</v>
      </c>
      <c r="J21" s="277">
        <v>648601</v>
      </c>
      <c r="K21" s="277">
        <v>501908</v>
      </c>
    </row>
    <row r="22" spans="1:11" ht="17.25" customHeight="1">
      <c r="A22" s="276" t="s">
        <v>246</v>
      </c>
      <c r="B22" s="277">
        <v>24</v>
      </c>
      <c r="C22" s="277">
        <v>6</v>
      </c>
      <c r="D22" s="277" t="s">
        <v>139</v>
      </c>
      <c r="E22" s="277">
        <v>863</v>
      </c>
      <c r="F22" s="277">
        <v>333090</v>
      </c>
      <c r="G22" s="277">
        <v>674077</v>
      </c>
      <c r="H22" s="277">
        <v>1327814</v>
      </c>
      <c r="I22" s="277">
        <v>68488</v>
      </c>
      <c r="J22" s="277">
        <v>614721</v>
      </c>
      <c r="K22" s="277">
        <v>209216</v>
      </c>
    </row>
    <row r="23" spans="1:11" ht="17.25" customHeight="1">
      <c r="A23" s="276" t="s">
        <v>247</v>
      </c>
      <c r="B23" s="277">
        <v>24</v>
      </c>
      <c r="C23" s="277">
        <v>12</v>
      </c>
      <c r="D23" s="277">
        <v>2</v>
      </c>
      <c r="E23" s="277">
        <v>1985</v>
      </c>
      <c r="F23" s="277">
        <v>972900</v>
      </c>
      <c r="G23" s="277">
        <v>8377508</v>
      </c>
      <c r="H23" s="277">
        <v>12766480</v>
      </c>
      <c r="I23" s="277">
        <v>175711</v>
      </c>
      <c r="J23" s="277">
        <v>4124121</v>
      </c>
      <c r="K23" s="277">
        <v>1554799</v>
      </c>
    </row>
    <row r="24" spans="1:11" ht="17.25" customHeight="1">
      <c r="A24" s="276" t="s">
        <v>248</v>
      </c>
      <c r="B24" s="277">
        <v>18</v>
      </c>
      <c r="C24" s="277">
        <v>9</v>
      </c>
      <c r="D24" s="277" t="s">
        <v>139</v>
      </c>
      <c r="E24" s="277">
        <v>1122</v>
      </c>
      <c r="F24" s="277">
        <v>373734</v>
      </c>
      <c r="G24" s="277">
        <v>3434432</v>
      </c>
      <c r="H24" s="277">
        <v>4972356</v>
      </c>
      <c r="I24" s="277">
        <v>49592</v>
      </c>
      <c r="J24" s="277">
        <v>1445330</v>
      </c>
      <c r="K24" s="277">
        <v>1006060</v>
      </c>
    </row>
    <row r="25" spans="1:11" ht="17.25" customHeight="1">
      <c r="A25" s="276" t="s">
        <v>249</v>
      </c>
      <c r="B25" s="277">
        <v>2</v>
      </c>
      <c r="C25" s="277" t="s">
        <v>139</v>
      </c>
      <c r="D25" s="277" t="s">
        <v>139</v>
      </c>
      <c r="E25" s="277">
        <v>23</v>
      </c>
      <c r="F25" s="277" t="s">
        <v>231</v>
      </c>
      <c r="G25" s="277" t="s">
        <v>231</v>
      </c>
      <c r="H25" s="277" t="s">
        <v>231</v>
      </c>
      <c r="I25" s="277" t="s">
        <v>231</v>
      </c>
      <c r="J25" s="277" t="s">
        <v>231</v>
      </c>
      <c r="K25" s="277" t="s">
        <v>139</v>
      </c>
    </row>
    <row r="26" spans="1:11" ht="17.25" customHeight="1">
      <c r="A26" s="276" t="s">
        <v>250</v>
      </c>
      <c r="B26" s="277">
        <v>11</v>
      </c>
      <c r="C26" s="277">
        <v>2</v>
      </c>
      <c r="D26" s="277" t="s">
        <v>139</v>
      </c>
      <c r="E26" s="277">
        <v>274</v>
      </c>
      <c r="F26" s="277">
        <v>66515</v>
      </c>
      <c r="G26" s="277">
        <v>111627</v>
      </c>
      <c r="H26" s="277">
        <v>231853</v>
      </c>
      <c r="I26" s="277">
        <v>526</v>
      </c>
      <c r="J26" s="277">
        <v>112465</v>
      </c>
      <c r="K26" s="277" t="s">
        <v>231</v>
      </c>
    </row>
    <row r="27" spans="1:11" ht="17.25" customHeight="1" thickBot="1">
      <c r="A27" s="278" t="s">
        <v>251</v>
      </c>
      <c r="B27" s="279">
        <v>12</v>
      </c>
      <c r="C27" s="279">
        <v>2</v>
      </c>
      <c r="D27" s="279">
        <v>1</v>
      </c>
      <c r="E27" s="279">
        <v>786</v>
      </c>
      <c r="F27" s="279">
        <v>332468</v>
      </c>
      <c r="G27" s="279">
        <v>1152394</v>
      </c>
      <c r="H27" s="279">
        <v>1806003</v>
      </c>
      <c r="I27" s="279">
        <v>67286</v>
      </c>
      <c r="J27" s="279">
        <v>614336</v>
      </c>
      <c r="K27" s="279">
        <v>213623</v>
      </c>
    </row>
    <row r="28" spans="1:11">
      <c r="K28" s="56" t="s">
        <v>252</v>
      </c>
    </row>
  </sheetData>
  <mergeCells count="4">
    <mergeCell ref="B2:D2"/>
    <mergeCell ref="E2:E3"/>
    <mergeCell ref="H2:I2"/>
    <mergeCell ref="B3:B4"/>
  </mergeCells>
  <phoneticPr fontId="1"/>
  <conditionalFormatting sqref="A5:K27">
    <cfRule type="expression" dxfId="0" priority="1" stopIfTrue="1">
      <formula>$C5="00"</formula>
    </cfRule>
  </conditionalFormatting>
  <hyperlinks>
    <hyperlink ref="L1" location="目次!A1" display="目次"/>
  </hyperlinks>
  <pageMargins left="0.6692913385826772" right="0.6692913385826772" top="0.98425196850393704" bottom="0.98425196850393704" header="0.51181102362204722" footer="0.51181102362204722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showGridLines="0" workbookViewId="0"/>
  </sheetViews>
  <sheetFormatPr defaultRowHeight="13.5"/>
  <cols>
    <col min="1" max="1" width="22.25" style="54" bestFit="1" customWidth="1"/>
    <col min="2" max="2" width="4.625" style="54" customWidth="1"/>
    <col min="3" max="3" width="8.625" style="54" bestFit="1" customWidth="1"/>
    <col min="4" max="4" width="4.625" style="54" customWidth="1"/>
    <col min="5" max="5" width="8.625" style="54" customWidth="1"/>
    <col min="6" max="6" width="4.625" style="54" customWidth="1"/>
    <col min="7" max="7" width="8.625" style="54" customWidth="1"/>
    <col min="8" max="8" width="5.25" style="54" bestFit="1" customWidth="1"/>
    <col min="9" max="9" width="9.25" style="54" bestFit="1" customWidth="1"/>
    <col min="10" max="10" width="5.25" style="54" bestFit="1" customWidth="1"/>
    <col min="11" max="16384" width="9" style="54"/>
  </cols>
  <sheetData>
    <row r="1" spans="1:13" ht="16.5" customHeight="1" thickBot="1">
      <c r="A1" s="280" t="s">
        <v>419</v>
      </c>
      <c r="G1" s="281" t="s">
        <v>253</v>
      </c>
      <c r="M1" s="367" t="s">
        <v>508</v>
      </c>
    </row>
    <row r="2" spans="1:13" ht="16.5" customHeight="1">
      <c r="A2" s="525" t="s">
        <v>420</v>
      </c>
      <c r="B2" s="427">
        <v>24</v>
      </c>
      <c r="C2" s="442"/>
      <c r="D2" s="427">
        <v>25</v>
      </c>
      <c r="E2" s="499"/>
      <c r="F2" s="427">
        <v>26</v>
      </c>
      <c r="G2" s="499"/>
      <c r="H2" s="427">
        <v>27</v>
      </c>
      <c r="I2" s="499"/>
      <c r="J2" s="505">
        <v>28</v>
      </c>
      <c r="K2" s="506"/>
    </row>
    <row r="3" spans="1:13" ht="16.5" customHeight="1">
      <c r="A3" s="451"/>
      <c r="B3" s="361" t="s">
        <v>254</v>
      </c>
      <c r="C3" s="362" t="s">
        <v>255</v>
      </c>
      <c r="D3" s="361" t="s">
        <v>254</v>
      </c>
      <c r="E3" s="362" t="s">
        <v>255</v>
      </c>
      <c r="F3" s="361" t="s">
        <v>254</v>
      </c>
      <c r="G3" s="362" t="s">
        <v>255</v>
      </c>
      <c r="H3" s="361" t="s">
        <v>254</v>
      </c>
      <c r="I3" s="362" t="s">
        <v>255</v>
      </c>
      <c r="J3" s="357" t="s">
        <v>254</v>
      </c>
      <c r="K3" s="358" t="s">
        <v>255</v>
      </c>
    </row>
    <row r="4" spans="1:13" ht="16.5" customHeight="1">
      <c r="A4" s="282" t="s">
        <v>2</v>
      </c>
      <c r="B4" s="283">
        <v>500</v>
      </c>
      <c r="C4" s="283">
        <v>3769310</v>
      </c>
      <c r="D4" s="283">
        <v>493</v>
      </c>
      <c r="E4" s="283">
        <v>3262110</v>
      </c>
      <c r="F4" s="283">
        <v>432</v>
      </c>
      <c r="G4" s="283">
        <v>2462990</v>
      </c>
      <c r="H4" s="283">
        <v>411</v>
      </c>
      <c r="I4" s="283">
        <v>1945230</v>
      </c>
      <c r="J4" s="284">
        <v>390</v>
      </c>
      <c r="K4" s="284">
        <v>1966240</v>
      </c>
    </row>
    <row r="5" spans="1:13" ht="16.5" customHeight="1">
      <c r="A5" s="285" t="s">
        <v>421</v>
      </c>
      <c r="B5" s="283">
        <v>177</v>
      </c>
      <c r="C5" s="283">
        <v>486340</v>
      </c>
      <c r="D5" s="283">
        <v>249</v>
      </c>
      <c r="E5" s="283">
        <v>779320</v>
      </c>
      <c r="F5" s="283">
        <v>276</v>
      </c>
      <c r="G5" s="283">
        <v>792590</v>
      </c>
      <c r="H5" s="283">
        <v>279</v>
      </c>
      <c r="I5" s="283">
        <v>885940</v>
      </c>
      <c r="J5" s="284">
        <v>240</v>
      </c>
      <c r="K5" s="284">
        <v>640240</v>
      </c>
    </row>
    <row r="6" spans="1:13" ht="16.5" customHeight="1">
      <c r="A6" s="285" t="s">
        <v>422</v>
      </c>
      <c r="B6" s="283">
        <v>5</v>
      </c>
      <c r="C6" s="283">
        <v>42250</v>
      </c>
      <c r="D6" s="283">
        <v>3</v>
      </c>
      <c r="E6" s="283">
        <v>19000</v>
      </c>
      <c r="F6" s="283">
        <v>6</v>
      </c>
      <c r="G6" s="283">
        <v>66500</v>
      </c>
      <c r="H6" s="283">
        <v>5</v>
      </c>
      <c r="I6" s="283">
        <v>69000</v>
      </c>
      <c r="J6" s="284">
        <v>4</v>
      </c>
      <c r="K6" s="284">
        <v>68500</v>
      </c>
    </row>
    <row r="7" spans="1:13" ht="16.5" customHeight="1">
      <c r="A7" s="285" t="s">
        <v>423</v>
      </c>
      <c r="B7" s="283">
        <v>11</v>
      </c>
      <c r="C7" s="283">
        <v>112000</v>
      </c>
      <c r="D7" s="283">
        <v>32</v>
      </c>
      <c r="E7" s="283">
        <v>391020</v>
      </c>
      <c r="F7" s="283">
        <v>28</v>
      </c>
      <c r="G7" s="283">
        <v>347010</v>
      </c>
      <c r="H7" s="283">
        <v>10</v>
      </c>
      <c r="I7" s="283">
        <v>110440</v>
      </c>
      <c r="J7" s="284">
        <v>12</v>
      </c>
      <c r="K7" s="284">
        <v>95670</v>
      </c>
    </row>
    <row r="8" spans="1:13" ht="16.5" customHeight="1">
      <c r="A8" s="285" t="s">
        <v>424</v>
      </c>
      <c r="B8" s="283">
        <v>275</v>
      </c>
      <c r="C8" s="283">
        <v>2725610</v>
      </c>
      <c r="D8" s="283">
        <v>177</v>
      </c>
      <c r="E8" s="283">
        <v>1812070</v>
      </c>
      <c r="F8" s="283">
        <v>84</v>
      </c>
      <c r="G8" s="283">
        <v>1004150</v>
      </c>
      <c r="H8" s="283">
        <v>50</v>
      </c>
      <c r="I8" s="283">
        <v>629900</v>
      </c>
      <c r="J8" s="284">
        <v>47</v>
      </c>
      <c r="K8" s="284">
        <v>667250</v>
      </c>
    </row>
    <row r="9" spans="1:13" ht="16.5" customHeight="1">
      <c r="A9" s="285" t="s">
        <v>425</v>
      </c>
      <c r="B9" s="283" t="s">
        <v>139</v>
      </c>
      <c r="C9" s="283" t="s">
        <v>139</v>
      </c>
      <c r="D9" s="283" t="s">
        <v>139</v>
      </c>
      <c r="E9" s="283" t="s">
        <v>139</v>
      </c>
      <c r="F9" s="283">
        <v>4</v>
      </c>
      <c r="G9" s="283">
        <v>39800</v>
      </c>
      <c r="H9" s="283" t="s">
        <v>520</v>
      </c>
      <c r="I9" s="283" t="s">
        <v>520</v>
      </c>
      <c r="J9" s="284">
        <v>2</v>
      </c>
      <c r="K9" s="284">
        <v>12500</v>
      </c>
    </row>
    <row r="10" spans="1:13" ht="16.5" customHeight="1">
      <c r="A10" s="285" t="s">
        <v>426</v>
      </c>
      <c r="B10" s="286" t="s">
        <v>139</v>
      </c>
      <c r="C10" s="286" t="s">
        <v>139</v>
      </c>
      <c r="D10" s="283" t="s">
        <v>139</v>
      </c>
      <c r="E10" s="283" t="s">
        <v>139</v>
      </c>
      <c r="F10" s="283" t="s">
        <v>520</v>
      </c>
      <c r="G10" s="283" t="s">
        <v>520</v>
      </c>
      <c r="H10" s="283">
        <v>2</v>
      </c>
      <c r="I10" s="283">
        <v>6900</v>
      </c>
      <c r="J10" s="284">
        <v>0</v>
      </c>
      <c r="K10" s="284">
        <v>0</v>
      </c>
    </row>
    <row r="11" spans="1:13" ht="16.5" customHeight="1">
      <c r="A11" s="285" t="s">
        <v>427</v>
      </c>
      <c r="B11" s="286" t="s">
        <v>139</v>
      </c>
      <c r="C11" s="286" t="s">
        <v>139</v>
      </c>
      <c r="D11" s="283" t="s">
        <v>139</v>
      </c>
      <c r="E11" s="283" t="s">
        <v>139</v>
      </c>
      <c r="F11" s="283">
        <v>1</v>
      </c>
      <c r="G11" s="283">
        <v>20000</v>
      </c>
      <c r="H11" s="283">
        <v>0</v>
      </c>
      <c r="I11" s="283">
        <v>0</v>
      </c>
      <c r="J11" s="284">
        <v>0</v>
      </c>
      <c r="K11" s="284">
        <v>0</v>
      </c>
    </row>
    <row r="12" spans="1:13" ht="16.5" customHeight="1">
      <c r="A12" s="285" t="s">
        <v>428</v>
      </c>
      <c r="B12" s="283">
        <v>20</v>
      </c>
      <c r="C12" s="283">
        <v>69640</v>
      </c>
      <c r="D12" s="283">
        <v>25</v>
      </c>
      <c r="E12" s="283">
        <v>95900</v>
      </c>
      <c r="F12" s="283">
        <v>23</v>
      </c>
      <c r="G12" s="283">
        <v>66020</v>
      </c>
      <c r="H12" s="283">
        <v>57</v>
      </c>
      <c r="I12" s="283">
        <v>169980</v>
      </c>
      <c r="J12" s="284">
        <v>65</v>
      </c>
      <c r="K12" s="284">
        <v>206290</v>
      </c>
    </row>
    <row r="13" spans="1:13" ht="16.5" customHeight="1">
      <c r="A13" s="285" t="s">
        <v>429</v>
      </c>
      <c r="B13" s="283">
        <v>12</v>
      </c>
      <c r="C13" s="283">
        <v>333470</v>
      </c>
      <c r="D13" s="283">
        <v>7</v>
      </c>
      <c r="E13" s="283">
        <v>164800</v>
      </c>
      <c r="F13" s="283">
        <v>5</v>
      </c>
      <c r="G13" s="283">
        <v>84200</v>
      </c>
      <c r="H13" s="283">
        <v>2</v>
      </c>
      <c r="I13" s="283">
        <v>53800</v>
      </c>
      <c r="J13" s="284">
        <v>6</v>
      </c>
      <c r="K13" s="284">
        <v>92000</v>
      </c>
    </row>
    <row r="14" spans="1:13" ht="16.5" customHeight="1">
      <c r="A14" s="285" t="s">
        <v>430</v>
      </c>
      <c r="B14" s="286" t="s">
        <v>139</v>
      </c>
      <c r="C14" s="286" t="s">
        <v>139</v>
      </c>
      <c r="D14" s="283" t="s">
        <v>139</v>
      </c>
      <c r="E14" s="283" t="s">
        <v>139</v>
      </c>
      <c r="F14" s="283">
        <v>5</v>
      </c>
      <c r="G14" s="283">
        <v>42720</v>
      </c>
      <c r="H14" s="283">
        <v>6</v>
      </c>
      <c r="I14" s="283">
        <v>19270</v>
      </c>
      <c r="J14" s="284">
        <v>2</v>
      </c>
      <c r="K14" s="284">
        <v>13010</v>
      </c>
    </row>
    <row r="15" spans="1:13" ht="16.5" customHeight="1">
      <c r="A15" s="285" t="s">
        <v>431</v>
      </c>
      <c r="B15" s="283" t="s">
        <v>139</v>
      </c>
      <c r="C15" s="283" t="s">
        <v>139</v>
      </c>
      <c r="D15" s="283" t="s">
        <v>139</v>
      </c>
      <c r="E15" s="283" t="s">
        <v>139</v>
      </c>
      <c r="F15" s="283" t="s">
        <v>139</v>
      </c>
      <c r="G15" s="283" t="s">
        <v>139</v>
      </c>
      <c r="H15" s="283" t="s">
        <v>139</v>
      </c>
      <c r="I15" s="283" t="s">
        <v>139</v>
      </c>
      <c r="J15" s="381" t="s">
        <v>296</v>
      </c>
      <c r="K15" s="381" t="s">
        <v>296</v>
      </c>
    </row>
    <row r="16" spans="1:13" ht="25.5" customHeight="1" thickBot="1">
      <c r="A16" s="287" t="s">
        <v>521</v>
      </c>
      <c r="B16" s="288" t="s">
        <v>139</v>
      </c>
      <c r="C16" s="288" t="s">
        <v>139</v>
      </c>
      <c r="D16" s="288" t="s">
        <v>139</v>
      </c>
      <c r="E16" s="288" t="s">
        <v>139</v>
      </c>
      <c r="F16" s="288" t="s">
        <v>139</v>
      </c>
      <c r="G16" s="288" t="s">
        <v>139</v>
      </c>
      <c r="H16" s="288" t="s">
        <v>139</v>
      </c>
      <c r="I16" s="288" t="s">
        <v>139</v>
      </c>
      <c r="J16" s="289">
        <v>12</v>
      </c>
      <c r="K16" s="289">
        <v>170780</v>
      </c>
    </row>
    <row r="17" spans="1:10" ht="16.5" customHeight="1">
      <c r="A17" s="290" t="s">
        <v>432</v>
      </c>
      <c r="B17" s="291"/>
      <c r="C17" s="291"/>
      <c r="D17" s="291"/>
      <c r="E17" s="291"/>
      <c r="F17" s="291"/>
      <c r="J17" s="54" t="s">
        <v>433</v>
      </c>
    </row>
    <row r="22" spans="1:10">
      <c r="B22" s="118"/>
    </row>
  </sheetData>
  <mergeCells count="6">
    <mergeCell ref="J2:K2"/>
    <mergeCell ref="A2:A3"/>
    <mergeCell ref="B2:C2"/>
    <mergeCell ref="D2:E2"/>
    <mergeCell ref="F2:G2"/>
    <mergeCell ref="H2:I2"/>
  </mergeCells>
  <phoneticPr fontId="38"/>
  <hyperlinks>
    <hyperlink ref="M1" location="目次!A1" display="目次"/>
  </hyperlinks>
  <printOptions horizontalCentered="1"/>
  <pageMargins left="0.23622047244094491" right="0.23622047244094491" top="0.74803149606299213" bottom="0.74803149606299213" header="0.31496062992125984" footer="0.3149606299212598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/>
  <cols>
    <col min="1" max="1" width="12.125" style="35" customWidth="1"/>
    <col min="2" max="2" width="7.125" style="4" customWidth="1"/>
    <col min="3" max="5" width="6.375" style="4" customWidth="1"/>
    <col min="6" max="6" width="7.125" style="4" customWidth="1"/>
    <col min="7" max="9" width="6.25" style="4" customWidth="1"/>
    <col min="10" max="10" width="8.125" style="4" customWidth="1"/>
    <col min="11" max="11" width="8.875" style="4" customWidth="1"/>
    <col min="12" max="12" width="8.125" style="4" customWidth="1"/>
    <col min="13" max="13" width="12.25" style="4" customWidth="1"/>
    <col min="14" max="14" width="7.25" style="4" customWidth="1"/>
    <col min="15" max="17" width="6" style="4" customWidth="1"/>
    <col min="18" max="18" width="7.375" style="4" customWidth="1"/>
    <col min="19" max="19" width="6" style="4" customWidth="1"/>
    <col min="20" max="20" width="5" style="4" customWidth="1"/>
    <col min="21" max="21" width="6" style="4" customWidth="1"/>
    <col min="22" max="22" width="9" style="4"/>
    <col min="23" max="23" width="7.25" style="4" customWidth="1"/>
    <col min="24" max="16384" width="9" style="4"/>
  </cols>
  <sheetData>
    <row r="1" spans="1:14" ht="18.75" customHeight="1" thickBot="1">
      <c r="A1" s="1" t="s">
        <v>279</v>
      </c>
      <c r="B1" s="2"/>
      <c r="C1" s="2"/>
      <c r="D1" s="2"/>
      <c r="E1" s="2"/>
      <c r="F1" s="2"/>
      <c r="G1" s="2"/>
      <c r="H1" s="2"/>
      <c r="I1" s="2"/>
      <c r="J1" s="3" t="s">
        <v>280</v>
      </c>
      <c r="K1" s="3"/>
      <c r="L1" s="3"/>
      <c r="N1" s="315" t="s">
        <v>302</v>
      </c>
    </row>
    <row r="2" spans="1:14" s="8" customFormat="1" ht="12" customHeight="1">
      <c r="A2" s="394" t="s">
        <v>0</v>
      </c>
      <c r="B2" s="5" t="s">
        <v>281</v>
      </c>
      <c r="C2" s="6"/>
      <c r="D2" s="6"/>
      <c r="E2" s="6"/>
      <c r="F2" s="7"/>
      <c r="G2" s="396" t="s">
        <v>1</v>
      </c>
      <c r="H2" s="396"/>
      <c r="I2" s="396"/>
      <c r="J2" s="396"/>
      <c r="K2" s="397" t="s">
        <v>282</v>
      </c>
      <c r="L2" s="397" t="s">
        <v>283</v>
      </c>
    </row>
    <row r="3" spans="1:14" s="8" customFormat="1" ht="12" customHeight="1">
      <c r="A3" s="394"/>
      <c r="B3" s="400" t="s">
        <v>2</v>
      </c>
      <c r="C3" s="9" t="s">
        <v>3</v>
      </c>
      <c r="D3" s="10"/>
      <c r="E3" s="11"/>
      <c r="F3" s="402" t="s">
        <v>4</v>
      </c>
      <c r="G3" s="12"/>
      <c r="H3" s="404" t="s">
        <v>5</v>
      </c>
      <c r="I3" s="401"/>
      <c r="J3" s="405"/>
      <c r="K3" s="398"/>
      <c r="L3" s="398"/>
    </row>
    <row r="4" spans="1:14" s="8" customFormat="1" ht="24.75" customHeight="1">
      <c r="A4" s="395"/>
      <c r="B4" s="401"/>
      <c r="C4" s="13" t="s">
        <v>284</v>
      </c>
      <c r="D4" s="13" t="s">
        <v>6</v>
      </c>
      <c r="E4" s="13" t="s">
        <v>7</v>
      </c>
      <c r="F4" s="403"/>
      <c r="G4" s="14" t="s">
        <v>8</v>
      </c>
      <c r="H4" s="13" t="s">
        <v>9</v>
      </c>
      <c r="I4" s="13" t="s">
        <v>10</v>
      </c>
      <c r="J4" s="15" t="s">
        <v>11</v>
      </c>
      <c r="K4" s="399"/>
      <c r="L4" s="399"/>
    </row>
    <row r="5" spans="1:14" s="18" customFormat="1" ht="11.25" customHeight="1">
      <c r="A5" s="16"/>
      <c r="B5" s="17" t="s">
        <v>12</v>
      </c>
      <c r="C5" s="17" t="s">
        <v>12</v>
      </c>
      <c r="D5" s="17" t="s">
        <v>12</v>
      </c>
      <c r="E5" s="17" t="s">
        <v>12</v>
      </c>
      <c r="F5" s="17" t="s">
        <v>13</v>
      </c>
      <c r="G5" s="17" t="s">
        <v>13</v>
      </c>
      <c r="H5" s="17" t="s">
        <v>13</v>
      </c>
      <c r="I5" s="17" t="s">
        <v>13</v>
      </c>
      <c r="J5" s="17" t="s">
        <v>13</v>
      </c>
      <c r="K5" s="17" t="s">
        <v>285</v>
      </c>
      <c r="L5" s="17" t="s">
        <v>285</v>
      </c>
    </row>
    <row r="6" spans="1:14" ht="13.5" customHeight="1">
      <c r="A6" s="19">
        <v>7</v>
      </c>
      <c r="B6" s="20">
        <v>3655</v>
      </c>
      <c r="C6" s="20">
        <v>655</v>
      </c>
      <c r="D6" s="20">
        <v>881</v>
      </c>
      <c r="E6" s="20">
        <v>2119</v>
      </c>
      <c r="F6" s="21">
        <v>2586</v>
      </c>
      <c r="G6" s="21">
        <v>935</v>
      </c>
      <c r="H6" s="21">
        <v>800</v>
      </c>
      <c r="I6" s="21">
        <v>94</v>
      </c>
      <c r="J6" s="21">
        <v>41</v>
      </c>
      <c r="K6" s="21">
        <v>20148</v>
      </c>
      <c r="L6" s="22">
        <v>4.82</v>
      </c>
    </row>
    <row r="7" spans="1:14" ht="13.5" customHeight="1">
      <c r="A7" s="19">
        <v>12</v>
      </c>
      <c r="B7" s="20">
        <v>3138</v>
      </c>
      <c r="C7" s="20">
        <v>549</v>
      </c>
      <c r="D7" s="20">
        <v>586</v>
      </c>
      <c r="E7" s="20">
        <v>2003</v>
      </c>
      <c r="F7" s="21">
        <v>2199</v>
      </c>
      <c r="G7" s="21">
        <v>838</v>
      </c>
      <c r="H7" s="21">
        <v>666</v>
      </c>
      <c r="I7" s="21">
        <v>117</v>
      </c>
      <c r="J7" s="21">
        <v>55</v>
      </c>
      <c r="K7" s="21">
        <v>17150</v>
      </c>
      <c r="L7" s="22">
        <v>4.6900000000000004</v>
      </c>
    </row>
    <row r="8" spans="1:14" ht="13.5" customHeight="1">
      <c r="A8" s="19">
        <v>17</v>
      </c>
      <c r="B8" s="20">
        <v>2812</v>
      </c>
      <c r="C8" s="20">
        <v>602</v>
      </c>
      <c r="D8" s="20">
        <v>566</v>
      </c>
      <c r="E8" s="20">
        <v>1644</v>
      </c>
      <c r="F8" s="21">
        <v>1956.0800000000002</v>
      </c>
      <c r="G8" s="21">
        <v>739.64</v>
      </c>
      <c r="H8" s="21">
        <v>600.96000000000015</v>
      </c>
      <c r="I8" s="21">
        <v>101.93999999999998</v>
      </c>
      <c r="J8" s="21">
        <v>36.74</v>
      </c>
      <c r="K8" s="21">
        <v>12583</v>
      </c>
      <c r="L8" s="22">
        <v>4.47</v>
      </c>
    </row>
    <row r="9" spans="1:14" ht="13.5" customHeight="1">
      <c r="A9" s="19">
        <v>22</v>
      </c>
      <c r="B9" s="20">
        <v>2451</v>
      </c>
      <c r="C9" s="20">
        <v>683</v>
      </c>
      <c r="D9" s="20">
        <v>366</v>
      </c>
      <c r="E9" s="20">
        <v>1402</v>
      </c>
      <c r="F9" s="21">
        <v>1779</v>
      </c>
      <c r="G9" s="21">
        <v>678</v>
      </c>
      <c r="H9" s="21">
        <v>554</v>
      </c>
      <c r="I9" s="21">
        <v>95</v>
      </c>
      <c r="J9" s="21">
        <v>30</v>
      </c>
      <c r="K9" s="21">
        <v>10321</v>
      </c>
      <c r="L9" s="22">
        <v>4.2109343125254997</v>
      </c>
    </row>
    <row r="10" spans="1:14" s="27" customFormat="1" ht="13.5" customHeight="1">
      <c r="A10" s="23">
        <v>27</v>
      </c>
      <c r="B10" s="24">
        <f>SUM(B12:B30)</f>
        <v>2053</v>
      </c>
      <c r="C10" s="24">
        <f>SUM(C12:C30)</f>
        <v>671</v>
      </c>
      <c r="D10" s="24">
        <f>SUM(D12:D30)</f>
        <v>283</v>
      </c>
      <c r="E10" s="24">
        <f>SUM(E12:E30)</f>
        <v>1099</v>
      </c>
      <c r="F10" s="25">
        <v>1557.2</v>
      </c>
      <c r="G10" s="25">
        <v>562.35</v>
      </c>
      <c r="H10" s="25">
        <v>477.02</v>
      </c>
      <c r="I10" s="25">
        <v>64.33</v>
      </c>
      <c r="J10" s="25">
        <v>21</v>
      </c>
      <c r="K10" s="25">
        <f>SUM(K12:K30)</f>
        <v>8059</v>
      </c>
      <c r="L10" s="26">
        <f>K10/B10</f>
        <v>3.9254749147588894</v>
      </c>
    </row>
    <row r="11" spans="1:14" ht="6.75" customHeight="1">
      <c r="A11" s="19"/>
      <c r="B11" s="20"/>
      <c r="C11" s="20"/>
      <c r="D11" s="20"/>
      <c r="E11" s="20"/>
      <c r="F11" s="21"/>
      <c r="G11" s="21"/>
      <c r="H11" s="21"/>
      <c r="I11" s="21"/>
      <c r="J11" s="21"/>
      <c r="K11" s="21"/>
      <c r="L11" s="26"/>
    </row>
    <row r="12" spans="1:14" ht="13.5" customHeight="1">
      <c r="A12" s="28" t="s">
        <v>14</v>
      </c>
      <c r="B12" s="20">
        <v>104</v>
      </c>
      <c r="C12" s="20">
        <v>34</v>
      </c>
      <c r="D12" s="20">
        <v>18</v>
      </c>
      <c r="E12" s="20">
        <v>52</v>
      </c>
      <c r="F12" s="21">
        <v>76.89</v>
      </c>
      <c r="G12" s="21">
        <v>15.79</v>
      </c>
      <c r="H12" s="21">
        <v>12.62</v>
      </c>
      <c r="I12" s="21">
        <v>2.99</v>
      </c>
      <c r="J12" s="21">
        <v>0.18</v>
      </c>
      <c r="K12" s="21">
        <v>390</v>
      </c>
      <c r="L12" s="22">
        <f t="shared" ref="L12:L30" si="0">K12/B12</f>
        <v>3.75</v>
      </c>
    </row>
    <row r="13" spans="1:14" ht="13.5" customHeight="1">
      <c r="A13" s="28" t="s">
        <v>15</v>
      </c>
      <c r="B13" s="20">
        <v>192</v>
      </c>
      <c r="C13" s="20">
        <v>66</v>
      </c>
      <c r="D13" s="20">
        <v>49</v>
      </c>
      <c r="E13" s="20">
        <v>77</v>
      </c>
      <c r="F13" s="21">
        <v>173.85</v>
      </c>
      <c r="G13" s="21">
        <v>46.32</v>
      </c>
      <c r="H13" s="21">
        <v>41.25</v>
      </c>
      <c r="I13" s="21">
        <v>3.7</v>
      </c>
      <c r="J13" s="21">
        <v>1.37</v>
      </c>
      <c r="K13" s="21">
        <v>772</v>
      </c>
      <c r="L13" s="22">
        <f t="shared" si="0"/>
        <v>4.020833333333333</v>
      </c>
    </row>
    <row r="14" spans="1:14" ht="13.5" customHeight="1">
      <c r="A14" s="28" t="s">
        <v>16</v>
      </c>
      <c r="B14" s="20">
        <v>93</v>
      </c>
      <c r="C14" s="20">
        <v>28</v>
      </c>
      <c r="D14" s="20">
        <v>10</v>
      </c>
      <c r="E14" s="20">
        <v>55</v>
      </c>
      <c r="F14" s="21">
        <v>53.44</v>
      </c>
      <c r="G14" s="21">
        <v>28.28</v>
      </c>
      <c r="H14" s="21">
        <v>24.16</v>
      </c>
      <c r="I14" s="21">
        <v>3.72</v>
      </c>
      <c r="J14" s="21">
        <v>0.4</v>
      </c>
      <c r="K14" s="21">
        <v>377</v>
      </c>
      <c r="L14" s="22">
        <f t="shared" si="0"/>
        <v>4.053763440860215</v>
      </c>
    </row>
    <row r="15" spans="1:14" ht="13.5" customHeight="1">
      <c r="A15" s="28" t="s">
        <v>17</v>
      </c>
      <c r="B15" s="20">
        <v>112</v>
      </c>
      <c r="C15" s="20">
        <v>30</v>
      </c>
      <c r="D15" s="20">
        <v>12</v>
      </c>
      <c r="E15" s="20">
        <v>70</v>
      </c>
      <c r="F15" s="21">
        <v>102.07</v>
      </c>
      <c r="G15" s="21">
        <v>25.32</v>
      </c>
      <c r="H15" s="21">
        <v>19.399999999999999</v>
      </c>
      <c r="I15" s="21">
        <v>2.34</v>
      </c>
      <c r="J15" s="21">
        <v>3.58</v>
      </c>
      <c r="K15" s="21">
        <v>459</v>
      </c>
      <c r="L15" s="22">
        <f t="shared" si="0"/>
        <v>4.0982142857142856</v>
      </c>
    </row>
    <row r="16" spans="1:14" ht="13.5" customHeight="1">
      <c r="A16" s="28" t="s">
        <v>18</v>
      </c>
      <c r="B16" s="20">
        <v>70</v>
      </c>
      <c r="C16" s="20">
        <v>24</v>
      </c>
      <c r="D16" s="20">
        <v>9</v>
      </c>
      <c r="E16" s="20">
        <v>37</v>
      </c>
      <c r="F16" s="21">
        <v>57.84</v>
      </c>
      <c r="G16" s="21">
        <v>22.48</v>
      </c>
      <c r="H16" s="21">
        <v>19.11</v>
      </c>
      <c r="I16" s="21">
        <v>2.1</v>
      </c>
      <c r="J16" s="21">
        <v>1.27</v>
      </c>
      <c r="K16" s="21">
        <v>245</v>
      </c>
      <c r="L16" s="22">
        <f t="shared" si="0"/>
        <v>3.5</v>
      </c>
    </row>
    <row r="17" spans="1:12" ht="6.75" customHeight="1">
      <c r="A17" s="28"/>
      <c r="B17" s="20"/>
      <c r="C17" s="20"/>
      <c r="D17" s="20"/>
      <c r="E17" s="20"/>
      <c r="F17" s="21"/>
      <c r="G17" s="21"/>
      <c r="H17" s="21"/>
      <c r="I17" s="21"/>
      <c r="J17" s="21"/>
      <c r="K17" s="21"/>
      <c r="L17" s="22"/>
    </row>
    <row r="18" spans="1:12" ht="13.5" customHeight="1">
      <c r="A18" s="28" t="s">
        <v>19</v>
      </c>
      <c r="B18" s="20">
        <v>77</v>
      </c>
      <c r="C18" s="20">
        <v>34</v>
      </c>
      <c r="D18" s="20">
        <v>12</v>
      </c>
      <c r="E18" s="20">
        <v>31</v>
      </c>
      <c r="F18" s="21">
        <v>63.34</v>
      </c>
      <c r="G18" s="21">
        <v>13.01</v>
      </c>
      <c r="H18" s="21">
        <v>12.19</v>
      </c>
      <c r="I18" s="21">
        <v>0.37</v>
      </c>
      <c r="J18" s="21">
        <v>0.45</v>
      </c>
      <c r="K18" s="21">
        <v>286</v>
      </c>
      <c r="L18" s="22">
        <f t="shared" si="0"/>
        <v>3.7142857142857144</v>
      </c>
    </row>
    <row r="19" spans="1:12" ht="13.5" customHeight="1">
      <c r="A19" s="29" t="s">
        <v>20</v>
      </c>
      <c r="B19" s="20">
        <v>115</v>
      </c>
      <c r="C19" s="20">
        <v>40</v>
      </c>
      <c r="D19" s="20">
        <v>15</v>
      </c>
      <c r="E19" s="20">
        <v>60</v>
      </c>
      <c r="F19" s="21">
        <v>93.19</v>
      </c>
      <c r="G19" s="21">
        <v>18.440000000000001</v>
      </c>
      <c r="H19" s="21">
        <v>16.53</v>
      </c>
      <c r="I19" s="21">
        <v>1.58</v>
      </c>
      <c r="J19" s="21">
        <v>0.33</v>
      </c>
      <c r="K19" s="21">
        <v>499</v>
      </c>
      <c r="L19" s="22">
        <f t="shared" si="0"/>
        <v>4.339130434782609</v>
      </c>
    </row>
    <row r="20" spans="1:12" ht="13.5" customHeight="1">
      <c r="A20" s="28" t="s">
        <v>21</v>
      </c>
      <c r="B20" s="20">
        <v>124</v>
      </c>
      <c r="C20" s="20">
        <v>38</v>
      </c>
      <c r="D20" s="20">
        <v>13</v>
      </c>
      <c r="E20" s="20">
        <v>73</v>
      </c>
      <c r="F20" s="21">
        <v>90.37</v>
      </c>
      <c r="G20" s="21">
        <v>36.43</v>
      </c>
      <c r="H20" s="21">
        <v>30.78</v>
      </c>
      <c r="I20" s="21">
        <v>5.32</v>
      </c>
      <c r="J20" s="21">
        <v>0.33</v>
      </c>
      <c r="K20" s="21">
        <v>506</v>
      </c>
      <c r="L20" s="22">
        <f t="shared" si="0"/>
        <v>4.080645161290323</v>
      </c>
    </row>
    <row r="21" spans="1:12" ht="13.5" customHeight="1">
      <c r="A21" s="28" t="s">
        <v>22</v>
      </c>
      <c r="B21" s="20">
        <v>39</v>
      </c>
      <c r="C21" s="20">
        <v>14</v>
      </c>
      <c r="D21" s="20">
        <v>3</v>
      </c>
      <c r="E21" s="20">
        <v>22</v>
      </c>
      <c r="F21" s="21">
        <v>35.29</v>
      </c>
      <c r="G21" s="21">
        <v>11.4</v>
      </c>
      <c r="H21" s="21">
        <v>10.210000000000001</v>
      </c>
      <c r="I21" s="21">
        <v>0.69</v>
      </c>
      <c r="J21" s="21">
        <v>0.5</v>
      </c>
      <c r="K21" s="21">
        <v>137</v>
      </c>
      <c r="L21" s="22">
        <f t="shared" si="0"/>
        <v>3.5128205128205128</v>
      </c>
    </row>
    <row r="22" spans="1:12" ht="13.5" customHeight="1">
      <c r="A22" s="28" t="s">
        <v>23</v>
      </c>
      <c r="B22" s="20">
        <v>143</v>
      </c>
      <c r="C22" s="20">
        <v>46</v>
      </c>
      <c r="D22" s="20">
        <v>22</v>
      </c>
      <c r="E22" s="20">
        <v>75</v>
      </c>
      <c r="F22" s="21">
        <v>116.44</v>
      </c>
      <c r="G22" s="21">
        <v>47.55</v>
      </c>
      <c r="H22" s="21">
        <v>40.83</v>
      </c>
      <c r="I22" s="21">
        <v>3.87</v>
      </c>
      <c r="J22" s="21">
        <v>2.85</v>
      </c>
      <c r="K22" s="21">
        <v>578</v>
      </c>
      <c r="L22" s="22">
        <f t="shared" si="0"/>
        <v>4.0419580419580416</v>
      </c>
    </row>
    <row r="23" spans="1:12" ht="6.75" customHeight="1">
      <c r="A23" s="28"/>
      <c r="B23" s="20"/>
      <c r="C23" s="20"/>
      <c r="D23" s="20"/>
      <c r="E23" s="20"/>
      <c r="F23" s="21"/>
      <c r="G23" s="21"/>
      <c r="H23" s="21"/>
      <c r="I23" s="21"/>
      <c r="J23" s="21"/>
      <c r="K23" s="21"/>
      <c r="L23" s="22"/>
    </row>
    <row r="24" spans="1:12" ht="13.5" customHeight="1">
      <c r="A24" s="28" t="s">
        <v>24</v>
      </c>
      <c r="B24" s="20">
        <v>181</v>
      </c>
      <c r="C24" s="20">
        <v>63</v>
      </c>
      <c r="D24" s="20">
        <v>15</v>
      </c>
      <c r="E24" s="20">
        <v>103</v>
      </c>
      <c r="F24" s="21">
        <v>118.48</v>
      </c>
      <c r="G24" s="21">
        <v>67.11</v>
      </c>
      <c r="H24" s="21">
        <v>59.71</v>
      </c>
      <c r="I24" s="21">
        <v>5.4</v>
      </c>
      <c r="J24" s="21">
        <v>2</v>
      </c>
      <c r="K24" s="21">
        <v>703</v>
      </c>
      <c r="L24" s="22">
        <f t="shared" si="0"/>
        <v>3.8839779005524862</v>
      </c>
    </row>
    <row r="25" spans="1:12" ht="13.5" customHeight="1">
      <c r="A25" s="28" t="s">
        <v>25</v>
      </c>
      <c r="B25" s="20">
        <v>362</v>
      </c>
      <c r="C25" s="20">
        <v>108</v>
      </c>
      <c r="D25" s="20">
        <v>55</v>
      </c>
      <c r="E25" s="20">
        <v>199</v>
      </c>
      <c r="F25" s="21">
        <v>283.18</v>
      </c>
      <c r="G25" s="21">
        <v>99.03</v>
      </c>
      <c r="H25" s="21">
        <v>86.3</v>
      </c>
      <c r="I25" s="21">
        <v>8.9499999999999993</v>
      </c>
      <c r="J25" s="21">
        <v>3.78</v>
      </c>
      <c r="K25" s="21">
        <v>1443</v>
      </c>
      <c r="L25" s="22">
        <f t="shared" si="0"/>
        <v>3.9861878453038675</v>
      </c>
    </row>
    <row r="26" spans="1:12" ht="13.5" customHeight="1">
      <c r="A26" s="28" t="s">
        <v>26</v>
      </c>
      <c r="B26" s="20">
        <v>136</v>
      </c>
      <c r="C26" s="20">
        <v>46</v>
      </c>
      <c r="D26" s="20">
        <v>14</v>
      </c>
      <c r="E26" s="20">
        <v>76</v>
      </c>
      <c r="F26" s="21">
        <v>78.88</v>
      </c>
      <c r="G26" s="21">
        <v>28.35</v>
      </c>
      <c r="H26" s="21">
        <v>23.65</v>
      </c>
      <c r="I26" s="21">
        <v>3.87</v>
      </c>
      <c r="J26" s="21">
        <v>0.83</v>
      </c>
      <c r="K26" s="21">
        <v>519</v>
      </c>
      <c r="L26" s="22">
        <f t="shared" si="0"/>
        <v>3.8161764705882355</v>
      </c>
    </row>
    <row r="27" spans="1:12" ht="13.5" customHeight="1">
      <c r="A27" s="28" t="s">
        <v>27</v>
      </c>
      <c r="B27" s="20">
        <v>258</v>
      </c>
      <c r="C27" s="20">
        <v>81</v>
      </c>
      <c r="D27" s="20">
        <v>33</v>
      </c>
      <c r="E27" s="20">
        <v>144</v>
      </c>
      <c r="F27" s="21">
        <v>190.98</v>
      </c>
      <c r="G27" s="21">
        <v>98.96</v>
      </c>
      <c r="H27" s="21">
        <v>77.8</v>
      </c>
      <c r="I27" s="21">
        <v>18.329999999999998</v>
      </c>
      <c r="J27" s="21">
        <v>2.83</v>
      </c>
      <c r="K27" s="21">
        <v>1028</v>
      </c>
      <c r="L27" s="22">
        <f t="shared" si="0"/>
        <v>3.9844961240310077</v>
      </c>
    </row>
    <row r="28" spans="1:12" ht="13.5" customHeight="1">
      <c r="A28" s="28" t="s">
        <v>286</v>
      </c>
      <c r="B28" s="20">
        <v>20</v>
      </c>
      <c r="C28" s="20">
        <v>7</v>
      </c>
      <c r="D28" s="20">
        <v>2</v>
      </c>
      <c r="E28" s="20">
        <v>11</v>
      </c>
      <c r="F28" s="21">
        <v>10.47</v>
      </c>
      <c r="G28" s="21">
        <v>0.93</v>
      </c>
      <c r="H28" s="21">
        <v>0.83</v>
      </c>
      <c r="I28" s="21">
        <v>0.1</v>
      </c>
      <c r="J28" s="21">
        <v>0</v>
      </c>
      <c r="K28" s="21">
        <v>51</v>
      </c>
      <c r="L28" s="22">
        <f t="shared" si="0"/>
        <v>2.5499999999999998</v>
      </c>
    </row>
    <row r="29" spans="1:12" ht="6.75" customHeight="1">
      <c r="A29" s="28"/>
      <c r="B29" s="20"/>
      <c r="C29" s="20"/>
      <c r="D29" s="20"/>
      <c r="E29" s="20"/>
      <c r="F29" s="21"/>
      <c r="G29" s="21"/>
      <c r="H29" s="21"/>
      <c r="I29" s="21"/>
      <c r="J29" s="21"/>
      <c r="K29" s="21"/>
      <c r="L29" s="22"/>
    </row>
    <row r="30" spans="1:12" ht="13.5" customHeight="1" thickBot="1">
      <c r="A30" s="30" t="s">
        <v>287</v>
      </c>
      <c r="B30" s="31">
        <v>27</v>
      </c>
      <c r="C30" s="31">
        <v>12</v>
      </c>
      <c r="D30" s="31">
        <v>1</v>
      </c>
      <c r="E30" s="31">
        <v>14</v>
      </c>
      <c r="F30" s="32">
        <v>12.49</v>
      </c>
      <c r="G30" s="32">
        <v>2.95</v>
      </c>
      <c r="H30" s="32">
        <v>1.65</v>
      </c>
      <c r="I30" s="33">
        <v>1</v>
      </c>
      <c r="J30" s="32">
        <v>0.3</v>
      </c>
      <c r="K30" s="32">
        <v>66</v>
      </c>
      <c r="L30" s="34">
        <f t="shared" si="0"/>
        <v>2.4444444444444446</v>
      </c>
    </row>
    <row r="31" spans="1:12" ht="12.75" customHeight="1" thickBot="1"/>
    <row r="32" spans="1:12">
      <c r="A32" s="407" t="s">
        <v>0</v>
      </c>
      <c r="B32" s="396" t="s">
        <v>1</v>
      </c>
      <c r="C32" s="396"/>
      <c r="D32" s="396"/>
      <c r="E32" s="396"/>
      <c r="F32" s="396"/>
      <c r="G32" s="396"/>
      <c r="H32" s="396"/>
      <c r="I32" s="396"/>
      <c r="J32" s="408"/>
      <c r="K32" s="409" t="s">
        <v>288</v>
      </c>
    </row>
    <row r="33" spans="1:11">
      <c r="A33" s="394"/>
      <c r="B33" s="410" t="s">
        <v>28</v>
      </c>
      <c r="C33" s="402"/>
      <c r="D33" s="402"/>
      <c r="E33" s="400"/>
      <c r="F33" s="400"/>
      <c r="G33" s="400" t="s">
        <v>29</v>
      </c>
      <c r="H33" s="400"/>
      <c r="I33" s="400"/>
      <c r="J33" s="400" t="s">
        <v>289</v>
      </c>
      <c r="K33" s="405"/>
    </row>
    <row r="34" spans="1:11" ht="24">
      <c r="A34" s="395"/>
      <c r="B34" s="14" t="s">
        <v>8</v>
      </c>
      <c r="C34" s="13" t="s">
        <v>30</v>
      </c>
      <c r="D34" s="36" t="s">
        <v>290</v>
      </c>
      <c r="E34" s="13" t="s">
        <v>291</v>
      </c>
      <c r="F34" s="13" t="s">
        <v>11</v>
      </c>
      <c r="G34" s="13" t="s">
        <v>31</v>
      </c>
      <c r="H34" s="13" t="s">
        <v>292</v>
      </c>
      <c r="I34" s="13" t="s">
        <v>32</v>
      </c>
      <c r="J34" s="411"/>
      <c r="K34" s="405"/>
    </row>
    <row r="35" spans="1:11">
      <c r="A35" s="16"/>
      <c r="B35" s="17" t="s">
        <v>13</v>
      </c>
      <c r="C35" s="17" t="s">
        <v>13</v>
      </c>
      <c r="D35" s="17" t="s">
        <v>293</v>
      </c>
      <c r="E35" s="17" t="s">
        <v>13</v>
      </c>
      <c r="F35" s="17" t="s">
        <v>13</v>
      </c>
      <c r="G35" s="17" t="s">
        <v>13</v>
      </c>
      <c r="H35" s="17" t="s">
        <v>13</v>
      </c>
      <c r="I35" s="17" t="s">
        <v>13</v>
      </c>
      <c r="J35" s="17" t="s">
        <v>33</v>
      </c>
      <c r="K35" s="17" t="s">
        <v>13</v>
      </c>
    </row>
    <row r="36" spans="1:11">
      <c r="A36" s="37">
        <v>7</v>
      </c>
      <c r="B36" s="21">
        <v>597</v>
      </c>
      <c r="C36" s="406">
        <v>483</v>
      </c>
      <c r="D36" s="406"/>
      <c r="E36" s="21">
        <v>14</v>
      </c>
      <c r="F36" s="21">
        <v>100</v>
      </c>
      <c r="G36" s="21">
        <v>917</v>
      </c>
      <c r="H36" s="21">
        <v>3</v>
      </c>
      <c r="I36" s="21">
        <v>135</v>
      </c>
      <c r="J36" s="38">
        <v>70.752393980848154</v>
      </c>
      <c r="K36" s="39" t="s">
        <v>34</v>
      </c>
    </row>
    <row r="37" spans="1:11">
      <c r="A37" s="37">
        <v>12</v>
      </c>
      <c r="B37" s="21">
        <v>502</v>
      </c>
      <c r="C37" s="406">
        <v>408</v>
      </c>
      <c r="D37" s="406"/>
      <c r="E37" s="21">
        <v>14</v>
      </c>
      <c r="F37" s="21">
        <v>80</v>
      </c>
      <c r="G37" s="21">
        <v>816</v>
      </c>
      <c r="H37" s="21">
        <v>0.3</v>
      </c>
      <c r="I37" s="21">
        <v>43</v>
      </c>
      <c r="J37" s="38">
        <v>70.076481835564053</v>
      </c>
      <c r="K37" s="39">
        <v>171</v>
      </c>
    </row>
    <row r="38" spans="1:11">
      <c r="A38" s="37">
        <v>17</v>
      </c>
      <c r="B38" s="21">
        <v>459</v>
      </c>
      <c r="C38" s="21">
        <v>409.35</v>
      </c>
      <c r="D38" s="21">
        <v>69.37</v>
      </c>
      <c r="E38" s="21">
        <v>18.53</v>
      </c>
      <c r="F38" s="21">
        <v>69.61</v>
      </c>
      <c r="G38" s="21">
        <v>757</v>
      </c>
      <c r="H38" s="21" t="s">
        <v>34</v>
      </c>
      <c r="I38" s="21" t="s">
        <v>34</v>
      </c>
      <c r="J38" s="38">
        <v>69.56187766714082</v>
      </c>
      <c r="K38" s="39">
        <v>196.37000000000003</v>
      </c>
    </row>
    <row r="39" spans="1:11">
      <c r="A39" s="37">
        <v>22</v>
      </c>
      <c r="B39" s="21">
        <v>420</v>
      </c>
      <c r="C39" s="21">
        <v>268</v>
      </c>
      <c r="D39" s="21">
        <v>57</v>
      </c>
      <c r="E39" s="21">
        <v>26</v>
      </c>
      <c r="F39" s="21">
        <v>68</v>
      </c>
      <c r="G39" s="21">
        <v>681</v>
      </c>
      <c r="H39" s="21" t="s">
        <v>34</v>
      </c>
      <c r="I39" s="21" t="s">
        <v>34</v>
      </c>
      <c r="J39" s="38">
        <v>72.58261933904528</v>
      </c>
      <c r="K39" s="39">
        <v>151</v>
      </c>
    </row>
    <row r="40" spans="1:11">
      <c r="A40" s="40">
        <v>27</v>
      </c>
      <c r="B40" s="25">
        <v>393.92</v>
      </c>
      <c r="C40" s="25">
        <v>272.14999999999998</v>
      </c>
      <c r="D40" s="25">
        <v>35.22</v>
      </c>
      <c r="E40" s="25">
        <v>34.33</v>
      </c>
      <c r="F40" s="25">
        <v>52.22</v>
      </c>
      <c r="G40" s="25">
        <v>600.92999999999995</v>
      </c>
      <c r="H40" s="313" t="s">
        <v>295</v>
      </c>
      <c r="I40" s="313" t="s">
        <v>295</v>
      </c>
      <c r="J40" s="41">
        <f>F10/B10*100</f>
        <v>75.849975645396981</v>
      </c>
      <c r="K40" s="42">
        <f>SUM(K42:K60)</f>
        <v>159.34999999999997</v>
      </c>
    </row>
    <row r="41" spans="1:11" ht="7.5" customHeight="1">
      <c r="A41" s="37"/>
      <c r="B41" s="21"/>
      <c r="C41" s="21"/>
      <c r="D41" s="21"/>
      <c r="E41" s="21"/>
      <c r="F41" s="21"/>
      <c r="G41" s="21"/>
      <c r="H41" s="21"/>
      <c r="I41" s="21"/>
      <c r="J41" s="41"/>
      <c r="K41" s="39"/>
    </row>
    <row r="42" spans="1:11">
      <c r="A42" s="29" t="s">
        <v>14</v>
      </c>
      <c r="B42" s="21">
        <v>23.6</v>
      </c>
      <c r="C42" s="21">
        <v>19.420000000000002</v>
      </c>
      <c r="D42" s="21">
        <v>0</v>
      </c>
      <c r="E42" s="21">
        <v>0.41</v>
      </c>
      <c r="F42" s="21">
        <v>3.77</v>
      </c>
      <c r="G42" s="21">
        <v>37.5</v>
      </c>
      <c r="H42" s="21" t="s">
        <v>295</v>
      </c>
      <c r="I42" s="21" t="s">
        <v>295</v>
      </c>
      <c r="J42" s="43">
        <f t="shared" ref="J42:J60" si="1">F12/B12*100</f>
        <v>73.932692307692307</v>
      </c>
      <c r="K42" s="39">
        <v>5.07</v>
      </c>
    </row>
    <row r="43" spans="1:11">
      <c r="A43" s="29" t="s">
        <v>15</v>
      </c>
      <c r="B43" s="21">
        <v>24.12</v>
      </c>
      <c r="C43" s="21">
        <v>20.48</v>
      </c>
      <c r="D43" s="21">
        <v>0</v>
      </c>
      <c r="E43" s="21" t="s">
        <v>297</v>
      </c>
      <c r="F43" s="21">
        <v>3.64</v>
      </c>
      <c r="G43" s="21">
        <v>103.41</v>
      </c>
      <c r="H43" s="21" t="s">
        <v>295</v>
      </c>
      <c r="I43" s="21" t="s">
        <v>295</v>
      </c>
      <c r="J43" s="43">
        <f t="shared" si="1"/>
        <v>90.546875</v>
      </c>
      <c r="K43" s="39">
        <v>10.96</v>
      </c>
    </row>
    <row r="44" spans="1:11">
      <c r="A44" s="29" t="s">
        <v>16</v>
      </c>
      <c r="B44" s="21">
        <v>16.850000000000001</v>
      </c>
      <c r="C44" s="21">
        <v>14.88</v>
      </c>
      <c r="D44" s="21">
        <v>0</v>
      </c>
      <c r="E44" s="21" t="s">
        <v>297</v>
      </c>
      <c r="F44" s="21">
        <v>1.97</v>
      </c>
      <c r="G44" s="21">
        <v>8.31</v>
      </c>
      <c r="H44" s="21" t="s">
        <v>295</v>
      </c>
      <c r="I44" s="21" t="s">
        <v>295</v>
      </c>
      <c r="J44" s="43">
        <f t="shared" si="1"/>
        <v>57.462365591397848</v>
      </c>
      <c r="K44" s="39">
        <v>2.56</v>
      </c>
    </row>
    <row r="45" spans="1:11">
      <c r="A45" s="29" t="s">
        <v>17</v>
      </c>
      <c r="B45" s="21">
        <v>44.07</v>
      </c>
      <c r="C45" s="21">
        <v>15.25</v>
      </c>
      <c r="D45" s="21">
        <v>19.7</v>
      </c>
      <c r="E45" s="21">
        <v>5.93</v>
      </c>
      <c r="F45" s="21">
        <v>3.19</v>
      </c>
      <c r="G45" s="21">
        <v>32.68</v>
      </c>
      <c r="H45" s="21" t="s">
        <v>295</v>
      </c>
      <c r="I45" s="21" t="s">
        <v>295</v>
      </c>
      <c r="J45" s="43">
        <f t="shared" si="1"/>
        <v>91.133928571428569</v>
      </c>
      <c r="K45" s="39">
        <v>12.31</v>
      </c>
    </row>
    <row r="46" spans="1:11">
      <c r="A46" s="29" t="s">
        <v>18</v>
      </c>
      <c r="B46" s="21">
        <v>25.46</v>
      </c>
      <c r="C46" s="21">
        <v>9.25</v>
      </c>
      <c r="D46" s="21">
        <v>1.78</v>
      </c>
      <c r="E46" s="21">
        <v>13.06</v>
      </c>
      <c r="F46" s="21">
        <v>1.37</v>
      </c>
      <c r="G46" s="21">
        <v>9.9</v>
      </c>
      <c r="H46" s="21" t="s">
        <v>295</v>
      </c>
      <c r="I46" s="21" t="s">
        <v>295</v>
      </c>
      <c r="J46" s="43">
        <f t="shared" si="1"/>
        <v>82.628571428571433</v>
      </c>
      <c r="K46" s="39">
        <v>9.36</v>
      </c>
    </row>
    <row r="47" spans="1:11" ht="8.25" customHeight="1">
      <c r="A47" s="29"/>
      <c r="B47" s="21"/>
      <c r="C47" s="21"/>
      <c r="D47" s="21"/>
      <c r="E47" s="21"/>
      <c r="F47" s="21"/>
      <c r="G47" s="21"/>
      <c r="H47" s="21"/>
      <c r="I47" s="21"/>
      <c r="J47" s="43"/>
      <c r="K47" s="39"/>
    </row>
    <row r="48" spans="1:11">
      <c r="A48" s="29" t="s">
        <v>19</v>
      </c>
      <c r="B48" s="21">
        <v>12.41</v>
      </c>
      <c r="C48" s="21">
        <v>8.41</v>
      </c>
      <c r="D48" s="21">
        <v>0</v>
      </c>
      <c r="E48" s="21">
        <v>1.2</v>
      </c>
      <c r="F48" s="21">
        <v>2.8</v>
      </c>
      <c r="G48" s="21">
        <v>37.92</v>
      </c>
      <c r="H48" s="21" t="s">
        <v>295</v>
      </c>
      <c r="I48" s="21" t="s">
        <v>295</v>
      </c>
      <c r="J48" s="43">
        <f t="shared" si="1"/>
        <v>82.259740259740269</v>
      </c>
      <c r="K48" s="39">
        <v>12.74</v>
      </c>
    </row>
    <row r="49" spans="1:12">
      <c r="A49" s="29" t="s">
        <v>20</v>
      </c>
      <c r="B49" s="21">
        <v>14.95</v>
      </c>
      <c r="C49" s="21">
        <v>11.26</v>
      </c>
      <c r="D49" s="21">
        <v>0.1</v>
      </c>
      <c r="E49" s="21">
        <v>0</v>
      </c>
      <c r="F49" s="21">
        <v>3.59</v>
      </c>
      <c r="G49" s="21">
        <v>59.8</v>
      </c>
      <c r="H49" s="21" t="s">
        <v>295</v>
      </c>
      <c r="I49" s="21" t="s">
        <v>295</v>
      </c>
      <c r="J49" s="44">
        <f t="shared" si="1"/>
        <v>81.03478260869565</v>
      </c>
      <c r="K49" s="20">
        <v>11.34</v>
      </c>
    </row>
    <row r="50" spans="1:12" s="45" customFormat="1">
      <c r="A50" s="29" t="s">
        <v>21</v>
      </c>
      <c r="B50" s="21">
        <v>30.11</v>
      </c>
      <c r="C50" s="21">
        <v>20.41</v>
      </c>
      <c r="D50" s="21">
        <v>0.01</v>
      </c>
      <c r="E50" s="21">
        <v>5.54</v>
      </c>
      <c r="F50" s="21">
        <v>4.1500000000000004</v>
      </c>
      <c r="G50" s="21">
        <v>23.83</v>
      </c>
      <c r="H50" s="21" t="s">
        <v>295</v>
      </c>
      <c r="I50" s="21" t="s">
        <v>295</v>
      </c>
      <c r="J50" s="44">
        <f t="shared" si="1"/>
        <v>72.879032258064527</v>
      </c>
      <c r="K50" s="20">
        <v>12.54</v>
      </c>
    </row>
    <row r="51" spans="1:12">
      <c r="A51" s="29" t="s">
        <v>22</v>
      </c>
      <c r="B51" s="21">
        <v>17.64</v>
      </c>
      <c r="C51" s="21">
        <v>7.58</v>
      </c>
      <c r="D51" s="21">
        <v>5</v>
      </c>
      <c r="E51" s="21">
        <v>4</v>
      </c>
      <c r="F51" s="21">
        <v>1.06</v>
      </c>
      <c r="G51" s="21">
        <v>6.25</v>
      </c>
      <c r="H51" s="21" t="s">
        <v>295</v>
      </c>
      <c r="I51" s="21" t="s">
        <v>295</v>
      </c>
      <c r="J51" s="43">
        <f t="shared" si="1"/>
        <v>90.487179487179475</v>
      </c>
      <c r="K51" s="39">
        <v>3.13</v>
      </c>
    </row>
    <row r="52" spans="1:12">
      <c r="A52" s="29" t="s">
        <v>23</v>
      </c>
      <c r="B52" s="21">
        <v>23.11</v>
      </c>
      <c r="C52" s="21">
        <v>13.26</v>
      </c>
      <c r="D52" s="21">
        <v>3.5</v>
      </c>
      <c r="E52" s="21">
        <v>0.81</v>
      </c>
      <c r="F52" s="21">
        <v>5.54</v>
      </c>
      <c r="G52" s="21">
        <v>45.78</v>
      </c>
      <c r="H52" s="21" t="s">
        <v>295</v>
      </c>
      <c r="I52" s="21" t="s">
        <v>295</v>
      </c>
      <c r="J52" s="43">
        <f t="shared" si="1"/>
        <v>81.426573426573427</v>
      </c>
      <c r="K52" s="39">
        <v>14.91</v>
      </c>
    </row>
    <row r="53" spans="1:12" ht="7.5" customHeight="1">
      <c r="A53" s="29"/>
      <c r="B53" s="21"/>
      <c r="C53" s="21"/>
      <c r="D53" s="21"/>
      <c r="E53" s="21"/>
      <c r="F53" s="21"/>
      <c r="G53" s="21"/>
      <c r="H53" s="21"/>
      <c r="I53" s="21"/>
      <c r="J53" s="43"/>
      <c r="K53" s="39"/>
    </row>
    <row r="54" spans="1:12">
      <c r="A54" s="29" t="s">
        <v>24</v>
      </c>
      <c r="B54" s="21">
        <v>36.17</v>
      </c>
      <c r="C54" s="21">
        <v>29.99</v>
      </c>
      <c r="D54" s="21">
        <v>0.6</v>
      </c>
      <c r="E54" s="21">
        <v>2.38</v>
      </c>
      <c r="F54" s="21">
        <v>3.2</v>
      </c>
      <c r="G54" s="21">
        <v>15.2</v>
      </c>
      <c r="H54" s="21" t="s">
        <v>295</v>
      </c>
      <c r="I54" s="21" t="s">
        <v>295</v>
      </c>
      <c r="J54" s="43">
        <f t="shared" si="1"/>
        <v>65.458563535911608</v>
      </c>
      <c r="K54" s="39">
        <v>26.15</v>
      </c>
    </row>
    <row r="55" spans="1:12">
      <c r="A55" s="29" t="s">
        <v>25</v>
      </c>
      <c r="B55" s="21">
        <v>49.34</v>
      </c>
      <c r="C55" s="21">
        <v>38.72</v>
      </c>
      <c r="D55" s="21">
        <v>0.67</v>
      </c>
      <c r="E55" s="21">
        <v>1</v>
      </c>
      <c r="F55" s="21">
        <v>8.9499999999999993</v>
      </c>
      <c r="G55" s="21">
        <v>134.81</v>
      </c>
      <c r="H55" s="21" t="s">
        <v>295</v>
      </c>
      <c r="I55" s="21" t="s">
        <v>295</v>
      </c>
      <c r="J55" s="43">
        <f t="shared" si="1"/>
        <v>78.226519337016569</v>
      </c>
      <c r="K55" s="39">
        <v>20.41</v>
      </c>
    </row>
    <row r="56" spans="1:12">
      <c r="A56" s="29" t="s">
        <v>26</v>
      </c>
      <c r="B56" s="21">
        <v>17.18</v>
      </c>
      <c r="C56" s="21">
        <v>15.88</v>
      </c>
      <c r="D56" s="21">
        <v>0.06</v>
      </c>
      <c r="E56" s="21">
        <v>0</v>
      </c>
      <c r="F56" s="21">
        <v>1.24</v>
      </c>
      <c r="G56" s="21">
        <v>33.35</v>
      </c>
      <c r="H56" s="21" t="s">
        <v>295</v>
      </c>
      <c r="I56" s="21" t="s">
        <v>295</v>
      </c>
      <c r="J56" s="43">
        <f t="shared" si="1"/>
        <v>57.999999999999993</v>
      </c>
      <c r="K56" s="39">
        <v>6.25</v>
      </c>
    </row>
    <row r="57" spans="1:12">
      <c r="A57" s="29" t="s">
        <v>27</v>
      </c>
      <c r="B57" s="21">
        <v>44.5</v>
      </c>
      <c r="C57" s="21">
        <v>36.450000000000003</v>
      </c>
      <c r="D57" s="21">
        <v>3.8</v>
      </c>
      <c r="E57" s="21">
        <v>0</v>
      </c>
      <c r="F57" s="21">
        <v>4.25</v>
      </c>
      <c r="G57" s="21">
        <v>47.52</v>
      </c>
      <c r="H57" s="21" t="s">
        <v>34</v>
      </c>
      <c r="I57" s="21" t="s">
        <v>34</v>
      </c>
      <c r="J57" s="43">
        <f t="shared" si="1"/>
        <v>74.023255813953483</v>
      </c>
      <c r="K57" s="39">
        <v>7.95</v>
      </c>
    </row>
    <row r="58" spans="1:12">
      <c r="A58" s="29" t="s">
        <v>286</v>
      </c>
      <c r="B58" s="21">
        <v>6.9</v>
      </c>
      <c r="C58" s="21">
        <v>5.87</v>
      </c>
      <c r="D58" s="21">
        <v>0</v>
      </c>
      <c r="E58" s="21">
        <v>0</v>
      </c>
      <c r="F58" s="21">
        <v>1.03</v>
      </c>
      <c r="G58" s="21">
        <v>2.64</v>
      </c>
      <c r="H58" s="21" t="s">
        <v>295</v>
      </c>
      <c r="I58" s="21" t="s">
        <v>295</v>
      </c>
      <c r="J58" s="43">
        <f t="shared" si="1"/>
        <v>52.350000000000009</v>
      </c>
      <c r="K58" s="39">
        <v>1.98</v>
      </c>
    </row>
    <row r="59" spans="1:12" ht="6.75" customHeight="1">
      <c r="A59" s="29"/>
      <c r="B59" s="21"/>
      <c r="C59" s="21"/>
      <c r="D59" s="21"/>
      <c r="E59" s="21"/>
      <c r="F59" s="21"/>
      <c r="G59" s="21"/>
      <c r="H59" s="21"/>
      <c r="I59" s="21"/>
      <c r="J59" s="43"/>
      <c r="K59" s="39"/>
    </row>
    <row r="60" spans="1:12" ht="14.25" thickBot="1">
      <c r="A60" s="46" t="s">
        <v>287</v>
      </c>
      <c r="B60" s="32">
        <v>7.51</v>
      </c>
      <c r="C60" s="32">
        <v>5.04</v>
      </c>
      <c r="D60" s="32">
        <v>0</v>
      </c>
      <c r="E60" s="32">
        <v>0</v>
      </c>
      <c r="F60" s="32">
        <v>2.4700000000000002</v>
      </c>
      <c r="G60" s="32">
        <v>2.0299999999999998</v>
      </c>
      <c r="H60" s="32" t="s">
        <v>295</v>
      </c>
      <c r="I60" s="32" t="s">
        <v>295</v>
      </c>
      <c r="J60" s="47">
        <f t="shared" si="1"/>
        <v>46.25925925925926</v>
      </c>
      <c r="K60" s="48">
        <v>1.69</v>
      </c>
      <c r="L60" s="49"/>
    </row>
    <row r="61" spans="1:12">
      <c r="K61" s="50" t="s">
        <v>35</v>
      </c>
    </row>
    <row r="62" spans="1:12">
      <c r="A62" s="51" t="s">
        <v>298</v>
      </c>
    </row>
    <row r="63" spans="1:12">
      <c r="A63" s="52" t="s">
        <v>299</v>
      </c>
    </row>
    <row r="64" spans="1:12">
      <c r="A64" s="52" t="s">
        <v>300</v>
      </c>
    </row>
    <row r="65" spans="1:1">
      <c r="A65" s="52" t="s">
        <v>301</v>
      </c>
    </row>
  </sheetData>
  <mergeCells count="15">
    <mergeCell ref="C36:D36"/>
    <mergeCell ref="C37:D37"/>
    <mergeCell ref="A32:A34"/>
    <mergeCell ref="B32:J32"/>
    <mergeCell ref="K32:K34"/>
    <mergeCell ref="B33:F33"/>
    <mergeCell ref="G33:I33"/>
    <mergeCell ref="J33:J34"/>
    <mergeCell ref="A2:A4"/>
    <mergeCell ref="G2:J2"/>
    <mergeCell ref="K2:K4"/>
    <mergeCell ref="L2:L4"/>
    <mergeCell ref="B3:B4"/>
    <mergeCell ref="F3:F4"/>
    <mergeCell ref="H3:J3"/>
  </mergeCells>
  <phoneticPr fontId="23"/>
  <hyperlinks>
    <hyperlink ref="N1" location="目次!A1" display="目次"/>
  </hyperlinks>
  <pageMargins left="0.86614173228346458" right="0.86614173228346458" top="0.19685039370078741" bottom="0.19685039370078741" header="0.51181102362204722" footer="0.5118110236220472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workbookViewId="0">
      <pane xSplit="2" ySplit="2" topLeftCell="C3" activePane="bottomRight" state="frozen"/>
      <selection pane="topRight" activeCell="C1" sqref="C1"/>
      <selection pane="bottomLeft" activeCell="A5" sqref="A5"/>
      <selection pane="bottomRight" activeCell="I1" sqref="I1"/>
    </sheetView>
  </sheetViews>
  <sheetFormatPr defaultRowHeight="13.5"/>
  <cols>
    <col min="1" max="1" width="3.75" style="54" customWidth="1"/>
    <col min="2" max="2" width="8.75" style="54" customWidth="1"/>
    <col min="3" max="7" width="10.125" style="54" customWidth="1"/>
    <col min="8" max="11" width="9.625" style="54" customWidth="1"/>
    <col min="12" max="16384" width="9" style="54"/>
  </cols>
  <sheetData>
    <row r="1" spans="1:9" ht="18" customHeight="1" thickBot="1">
      <c r="A1" s="382" t="s">
        <v>434</v>
      </c>
      <c r="B1" s="101"/>
      <c r="E1" s="56"/>
      <c r="F1" s="101"/>
      <c r="G1" s="76" t="s">
        <v>435</v>
      </c>
      <c r="I1" s="367" t="s">
        <v>508</v>
      </c>
    </row>
    <row r="2" spans="1:9" s="58" customFormat="1" ht="24.75" thickBot="1">
      <c r="A2" s="292" t="s">
        <v>324</v>
      </c>
      <c r="B2" s="383" t="s">
        <v>436</v>
      </c>
      <c r="C2" s="293" t="s">
        <v>437</v>
      </c>
      <c r="D2" s="294" t="s">
        <v>438</v>
      </c>
      <c r="E2" s="294" t="s">
        <v>439</v>
      </c>
      <c r="F2" s="295" t="s">
        <v>440</v>
      </c>
      <c r="G2" s="296" t="s">
        <v>441</v>
      </c>
    </row>
    <row r="3" spans="1:9" s="55" customFormat="1" ht="21" customHeight="1">
      <c r="A3" s="344"/>
      <c r="B3" s="298" t="s">
        <v>442</v>
      </c>
      <c r="C3" s="340">
        <v>289</v>
      </c>
      <c r="D3" s="341">
        <v>32</v>
      </c>
      <c r="E3" s="341">
        <v>400</v>
      </c>
      <c r="F3" s="341">
        <v>149</v>
      </c>
      <c r="G3" s="341">
        <v>216</v>
      </c>
    </row>
    <row r="4" spans="1:9" s="55" customFormat="1" ht="21" customHeight="1">
      <c r="A4" s="299"/>
      <c r="B4" s="300" t="s">
        <v>443</v>
      </c>
      <c r="C4" s="77">
        <v>1885</v>
      </c>
      <c r="D4" s="78">
        <v>104</v>
      </c>
      <c r="E4" s="78">
        <v>1198</v>
      </c>
      <c r="F4" s="78">
        <v>578</v>
      </c>
      <c r="G4" s="78">
        <v>623</v>
      </c>
      <c r="I4" s="297"/>
    </row>
    <row r="5" spans="1:9" s="55" customFormat="1" ht="21" customHeight="1">
      <c r="A5" s="299">
        <v>24</v>
      </c>
      <c r="B5" s="300" t="s">
        <v>444</v>
      </c>
      <c r="C5" s="77">
        <v>2174</v>
      </c>
      <c r="D5" s="78">
        <v>136</v>
      </c>
      <c r="E5" s="78">
        <v>1598</v>
      </c>
      <c r="F5" s="78">
        <v>727</v>
      </c>
      <c r="G5" s="78">
        <v>839</v>
      </c>
    </row>
    <row r="6" spans="1:9" s="55" customFormat="1" ht="21" customHeight="1">
      <c r="A6" s="299"/>
      <c r="B6" s="301" t="s">
        <v>522</v>
      </c>
      <c r="C6" s="77">
        <v>2134</v>
      </c>
      <c r="D6" s="78">
        <v>92</v>
      </c>
      <c r="E6" s="78">
        <v>1598</v>
      </c>
      <c r="F6" s="78">
        <v>654</v>
      </c>
      <c r="G6" s="78">
        <v>767</v>
      </c>
    </row>
    <row r="7" spans="1:9" s="55" customFormat="1" ht="21" customHeight="1">
      <c r="A7" s="299"/>
      <c r="B7" s="300" t="s">
        <v>445</v>
      </c>
      <c r="C7" s="77">
        <v>40</v>
      </c>
      <c r="D7" s="78">
        <v>44</v>
      </c>
      <c r="E7" s="78">
        <v>0</v>
      </c>
      <c r="F7" s="78">
        <v>73</v>
      </c>
      <c r="G7" s="78">
        <v>72</v>
      </c>
    </row>
    <row r="8" spans="1:9" s="55" customFormat="1" ht="21" customHeight="1" thickBot="1">
      <c r="A8" s="302"/>
      <c r="B8" s="303" t="s">
        <v>256</v>
      </c>
      <c r="C8" s="342">
        <v>344054</v>
      </c>
      <c r="D8" s="343">
        <v>21300</v>
      </c>
      <c r="E8" s="343">
        <v>44076</v>
      </c>
      <c r="F8" s="343">
        <v>58573</v>
      </c>
      <c r="G8" s="343">
        <v>143590</v>
      </c>
    </row>
    <row r="9" spans="1:9" s="55" customFormat="1" ht="21" customHeight="1">
      <c r="A9" s="344"/>
      <c r="B9" s="298" t="s">
        <v>442</v>
      </c>
      <c r="C9" s="340">
        <v>410</v>
      </c>
      <c r="D9" s="341">
        <v>32</v>
      </c>
      <c r="E9" s="341">
        <v>275</v>
      </c>
      <c r="F9" s="341">
        <v>121</v>
      </c>
      <c r="G9" s="341">
        <v>185</v>
      </c>
    </row>
    <row r="10" spans="1:9" s="55" customFormat="1" ht="21" customHeight="1">
      <c r="A10" s="299"/>
      <c r="B10" s="300" t="s">
        <v>443</v>
      </c>
      <c r="C10" s="77">
        <v>2149</v>
      </c>
      <c r="D10" s="78">
        <v>97</v>
      </c>
      <c r="E10" s="78">
        <v>818</v>
      </c>
      <c r="F10" s="78">
        <v>554</v>
      </c>
      <c r="G10" s="78">
        <v>626</v>
      </c>
    </row>
    <row r="11" spans="1:9" s="55" customFormat="1" ht="21" customHeight="1">
      <c r="A11" s="299">
        <v>25</v>
      </c>
      <c r="B11" s="300" t="s">
        <v>444</v>
      </c>
      <c r="C11" s="77">
        <v>2559</v>
      </c>
      <c r="D11" s="78">
        <v>129</v>
      </c>
      <c r="E11" s="78">
        <v>1093</v>
      </c>
      <c r="F11" s="78">
        <v>675</v>
      </c>
      <c r="G11" s="78">
        <v>811</v>
      </c>
    </row>
    <row r="12" spans="1:9" s="55" customFormat="1" ht="21" customHeight="1">
      <c r="A12" s="299"/>
      <c r="B12" s="301" t="s">
        <v>522</v>
      </c>
      <c r="C12" s="77">
        <v>2523</v>
      </c>
      <c r="D12" s="78">
        <v>91</v>
      </c>
      <c r="E12" s="78">
        <v>1093</v>
      </c>
      <c r="F12" s="78">
        <v>603</v>
      </c>
      <c r="G12" s="78">
        <v>739</v>
      </c>
    </row>
    <row r="13" spans="1:9" s="55" customFormat="1" ht="21" customHeight="1">
      <c r="A13" s="299"/>
      <c r="B13" s="300" t="s">
        <v>445</v>
      </c>
      <c r="C13" s="77">
        <v>36</v>
      </c>
      <c r="D13" s="78">
        <v>38</v>
      </c>
      <c r="E13" s="78">
        <v>0</v>
      </c>
      <c r="F13" s="78">
        <v>72</v>
      </c>
      <c r="G13" s="78">
        <v>72</v>
      </c>
    </row>
    <row r="14" spans="1:9" s="55" customFormat="1" ht="21" customHeight="1" thickBot="1">
      <c r="A14" s="302"/>
      <c r="B14" s="303" t="s">
        <v>256</v>
      </c>
      <c r="C14" s="342">
        <v>579076</v>
      </c>
      <c r="D14" s="343">
        <v>19550</v>
      </c>
      <c r="E14" s="343">
        <v>32790</v>
      </c>
      <c r="F14" s="343">
        <v>57620</v>
      </c>
      <c r="G14" s="343">
        <v>139875</v>
      </c>
    </row>
    <row r="15" spans="1:9" s="55" customFormat="1" ht="21" customHeight="1">
      <c r="A15" s="344"/>
      <c r="B15" s="298" t="s">
        <v>442</v>
      </c>
      <c r="C15" s="340">
        <v>257</v>
      </c>
      <c r="D15" s="341">
        <v>32</v>
      </c>
      <c r="E15" s="341">
        <v>296</v>
      </c>
      <c r="F15" s="341">
        <v>169</v>
      </c>
      <c r="G15" s="341">
        <v>200</v>
      </c>
    </row>
    <row r="16" spans="1:9" s="55" customFormat="1" ht="21" customHeight="1">
      <c r="A16" s="299"/>
      <c r="B16" s="300" t="s">
        <v>443</v>
      </c>
      <c r="C16" s="77">
        <v>2335</v>
      </c>
      <c r="D16" s="78">
        <v>97</v>
      </c>
      <c r="E16" s="78">
        <v>884</v>
      </c>
      <c r="F16" s="78">
        <v>574</v>
      </c>
      <c r="G16" s="78">
        <v>664</v>
      </c>
    </row>
    <row r="17" spans="1:7" s="55" customFormat="1" ht="21" customHeight="1">
      <c r="A17" s="299">
        <v>26</v>
      </c>
      <c r="B17" s="300" t="s">
        <v>444</v>
      </c>
      <c r="C17" s="77">
        <v>2592</v>
      </c>
      <c r="D17" s="78">
        <v>129</v>
      </c>
      <c r="E17" s="78">
        <v>1180</v>
      </c>
      <c r="F17" s="78">
        <v>743</v>
      </c>
      <c r="G17" s="78">
        <v>864</v>
      </c>
    </row>
    <row r="18" spans="1:7" s="55" customFormat="1" ht="21" customHeight="1">
      <c r="A18" s="299"/>
      <c r="B18" s="301" t="s">
        <v>522</v>
      </c>
      <c r="C18" s="77">
        <v>2558</v>
      </c>
      <c r="D18" s="78">
        <v>93</v>
      </c>
      <c r="E18" s="78">
        <v>1180</v>
      </c>
      <c r="F18" s="78">
        <v>670</v>
      </c>
      <c r="G18" s="78">
        <v>794</v>
      </c>
    </row>
    <row r="19" spans="1:7" s="55" customFormat="1" ht="21" customHeight="1">
      <c r="A19" s="299"/>
      <c r="B19" s="300" t="s">
        <v>445</v>
      </c>
      <c r="C19" s="77">
        <v>34</v>
      </c>
      <c r="D19" s="78">
        <v>36</v>
      </c>
      <c r="E19" s="78">
        <v>0</v>
      </c>
      <c r="F19" s="78">
        <v>73</v>
      </c>
      <c r="G19" s="78">
        <v>70</v>
      </c>
    </row>
    <row r="20" spans="1:7" s="55" customFormat="1" ht="21" customHeight="1" thickBot="1">
      <c r="A20" s="302"/>
      <c r="B20" s="303" t="s">
        <v>256</v>
      </c>
      <c r="C20" s="342">
        <v>521340</v>
      </c>
      <c r="D20" s="343">
        <v>19200</v>
      </c>
      <c r="E20" s="343">
        <v>35400</v>
      </c>
      <c r="F20" s="343">
        <v>58015</v>
      </c>
      <c r="G20" s="343">
        <v>146565</v>
      </c>
    </row>
    <row r="21" spans="1:7" s="55" customFormat="1" ht="21" customHeight="1">
      <c r="A21" s="299"/>
      <c r="B21" s="384" t="s">
        <v>442</v>
      </c>
      <c r="C21" s="385">
        <v>231</v>
      </c>
      <c r="D21" s="386">
        <v>32</v>
      </c>
      <c r="E21" s="386">
        <v>1030</v>
      </c>
      <c r="F21" s="386">
        <v>133</v>
      </c>
      <c r="G21" s="386">
        <v>229</v>
      </c>
    </row>
    <row r="22" spans="1:7" s="55" customFormat="1" ht="21" customHeight="1">
      <c r="A22" s="299"/>
      <c r="B22" s="300" t="s">
        <v>443</v>
      </c>
      <c r="C22" s="385">
        <v>2431</v>
      </c>
      <c r="D22" s="386">
        <v>104</v>
      </c>
      <c r="E22" s="386">
        <v>3083</v>
      </c>
      <c r="F22" s="386">
        <v>578</v>
      </c>
      <c r="G22" s="386">
        <v>775</v>
      </c>
    </row>
    <row r="23" spans="1:7" s="55" customFormat="1" ht="21" customHeight="1">
      <c r="A23" s="299">
        <v>27</v>
      </c>
      <c r="B23" s="300" t="s">
        <v>444</v>
      </c>
      <c r="C23" s="385">
        <v>2662</v>
      </c>
      <c r="D23" s="386">
        <v>136</v>
      </c>
      <c r="E23" s="386">
        <v>4113</v>
      </c>
      <c r="F23" s="386">
        <v>711</v>
      </c>
      <c r="G23" s="386">
        <v>1004</v>
      </c>
    </row>
    <row r="24" spans="1:7" s="55" customFormat="1" ht="21" customHeight="1">
      <c r="A24" s="299"/>
      <c r="B24" s="300" t="s">
        <v>523</v>
      </c>
      <c r="C24" s="385">
        <v>2606</v>
      </c>
      <c r="D24" s="386">
        <v>90</v>
      </c>
      <c r="E24" s="386">
        <v>4113</v>
      </c>
      <c r="F24" s="386">
        <v>647</v>
      </c>
      <c r="G24" s="386">
        <v>914</v>
      </c>
    </row>
    <row r="25" spans="1:7" s="55" customFormat="1" ht="21" customHeight="1">
      <c r="A25" s="299"/>
      <c r="B25" s="300" t="s">
        <v>445</v>
      </c>
      <c r="C25" s="385">
        <v>56</v>
      </c>
      <c r="D25" s="386">
        <v>46</v>
      </c>
      <c r="E25" s="386">
        <v>0</v>
      </c>
      <c r="F25" s="386">
        <v>64</v>
      </c>
      <c r="G25" s="386">
        <v>90</v>
      </c>
    </row>
    <row r="26" spans="1:7" s="55" customFormat="1" ht="21" customHeight="1" thickBot="1">
      <c r="A26" s="299"/>
      <c r="B26" s="387" t="s">
        <v>256</v>
      </c>
      <c r="C26" s="385">
        <v>532238</v>
      </c>
      <c r="D26" s="386">
        <v>21650</v>
      </c>
      <c r="E26" s="386">
        <v>123390</v>
      </c>
      <c r="F26" s="386">
        <v>50802</v>
      </c>
      <c r="G26" s="386">
        <v>173795</v>
      </c>
    </row>
    <row r="27" spans="1:7" s="55" customFormat="1" ht="21" customHeight="1">
      <c r="A27" s="344"/>
      <c r="B27" s="298" t="s">
        <v>442</v>
      </c>
      <c r="C27" s="388">
        <v>352</v>
      </c>
      <c r="D27" s="389">
        <v>32</v>
      </c>
      <c r="E27" s="389">
        <v>196</v>
      </c>
      <c r="F27" s="389">
        <v>61</v>
      </c>
      <c r="G27" s="389">
        <v>232</v>
      </c>
    </row>
    <row r="28" spans="1:7" s="55" customFormat="1" ht="21" customHeight="1">
      <c r="A28" s="299"/>
      <c r="B28" s="300" t="s">
        <v>443</v>
      </c>
      <c r="C28" s="60">
        <v>2398</v>
      </c>
      <c r="D28" s="49">
        <v>102</v>
      </c>
      <c r="E28" s="49">
        <v>720</v>
      </c>
      <c r="F28" s="49">
        <v>660</v>
      </c>
      <c r="G28" s="49">
        <v>786</v>
      </c>
    </row>
    <row r="29" spans="1:7" s="55" customFormat="1" ht="21" customHeight="1">
      <c r="A29" s="299">
        <v>28</v>
      </c>
      <c r="B29" s="300" t="s">
        <v>444</v>
      </c>
      <c r="C29" s="60">
        <v>2750</v>
      </c>
      <c r="D29" s="49">
        <v>134</v>
      </c>
      <c r="E29" s="49">
        <v>916</v>
      </c>
      <c r="F29" s="49">
        <v>721</v>
      </c>
      <c r="G29" s="49">
        <v>1018</v>
      </c>
    </row>
    <row r="30" spans="1:7" s="55" customFormat="1" ht="21" customHeight="1">
      <c r="A30" s="299"/>
      <c r="B30" s="301" t="s">
        <v>522</v>
      </c>
      <c r="C30" s="60">
        <v>2668</v>
      </c>
      <c r="D30" s="49">
        <v>90</v>
      </c>
      <c r="E30" s="49">
        <v>916</v>
      </c>
      <c r="F30" s="49">
        <v>667</v>
      </c>
      <c r="G30" s="49">
        <v>916</v>
      </c>
    </row>
    <row r="31" spans="1:7" s="55" customFormat="1" ht="21" customHeight="1">
      <c r="A31" s="299"/>
      <c r="B31" s="300" t="s">
        <v>445</v>
      </c>
      <c r="C31" s="60">
        <v>82</v>
      </c>
      <c r="D31" s="49">
        <v>44</v>
      </c>
      <c r="E31" s="49">
        <v>0</v>
      </c>
      <c r="F31" s="49">
        <v>54</v>
      </c>
      <c r="G31" s="49">
        <v>102</v>
      </c>
    </row>
    <row r="32" spans="1:7" s="55" customFormat="1" ht="21" customHeight="1" thickBot="1">
      <c r="A32" s="302"/>
      <c r="B32" s="303" t="s">
        <v>256</v>
      </c>
      <c r="C32" s="342">
        <v>582133</v>
      </c>
      <c r="D32" s="343">
        <v>21100</v>
      </c>
      <c r="E32" s="343">
        <v>27480</v>
      </c>
      <c r="F32" s="343">
        <v>36370</v>
      </c>
      <c r="G32" s="343">
        <v>180895</v>
      </c>
    </row>
    <row r="33" spans="1:7" s="55" customFormat="1">
      <c r="A33" s="304"/>
      <c r="B33" s="345"/>
      <c r="C33" s="386"/>
      <c r="D33" s="386"/>
      <c r="E33" s="386"/>
      <c r="F33" s="386"/>
      <c r="G33" s="56" t="s">
        <v>524</v>
      </c>
    </row>
    <row r="34" spans="1:7" s="55" customFormat="1">
      <c r="A34" s="78"/>
      <c r="B34" s="345"/>
      <c r="C34" s="386"/>
      <c r="D34" s="386"/>
      <c r="E34" s="386"/>
      <c r="F34" s="386"/>
    </row>
    <row r="35" spans="1:7" s="55" customFormat="1">
      <c r="C35" s="304"/>
      <c r="D35" s="304"/>
      <c r="E35" s="304"/>
      <c r="F35" s="304"/>
    </row>
    <row r="36" spans="1:7" s="55" customFormat="1">
      <c r="B36" s="305"/>
      <c r="C36" s="54"/>
      <c r="D36" s="54"/>
      <c r="E36" s="54"/>
      <c r="F36" s="78"/>
    </row>
    <row r="37" spans="1:7" s="55" customFormat="1">
      <c r="A37" s="54"/>
      <c r="B37" s="305"/>
      <c r="C37" s="54"/>
      <c r="D37" s="54"/>
      <c r="E37" s="54"/>
      <c r="F37" s="78"/>
    </row>
    <row r="38" spans="1:7" s="55" customFormat="1" ht="21" customHeight="1">
      <c r="A38" s="54"/>
      <c r="B38" s="305"/>
      <c r="C38" s="54"/>
      <c r="D38" s="54"/>
      <c r="E38" s="54"/>
      <c r="F38" s="78"/>
      <c r="G38" s="54"/>
    </row>
    <row r="39" spans="1:7" s="55" customFormat="1" ht="21" customHeight="1">
      <c r="A39" s="54"/>
      <c r="B39" s="305"/>
      <c r="C39" s="54"/>
      <c r="D39" s="54"/>
      <c r="E39" s="54"/>
      <c r="F39" s="54"/>
      <c r="G39" s="54"/>
    </row>
    <row r="40" spans="1:7" ht="20.25" customHeight="1"/>
  </sheetData>
  <phoneticPr fontId="38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4"/>
  <sheetViews>
    <sheetView showGridLines="0" workbookViewId="0">
      <selection activeCell="M1" sqref="M1"/>
    </sheetView>
  </sheetViews>
  <sheetFormatPr defaultRowHeight="13.5"/>
  <cols>
    <col min="1" max="1" width="5.625" style="54" customWidth="1"/>
    <col min="2" max="11" width="8.375" style="54" customWidth="1"/>
    <col min="12" max="14" width="8.75" style="54" customWidth="1"/>
    <col min="15" max="15" width="8.25" style="54" customWidth="1"/>
    <col min="16" max="30" width="8.75" style="54" customWidth="1"/>
    <col min="31" max="16384" width="9" style="54"/>
  </cols>
  <sheetData>
    <row r="1" spans="1:31" ht="15" customHeight="1">
      <c r="A1" s="53" t="s">
        <v>303</v>
      </c>
      <c r="M1" s="321" t="s">
        <v>302</v>
      </c>
    </row>
    <row r="2" spans="1:31" ht="24" customHeight="1" thickBot="1">
      <c r="A2" s="55" t="s">
        <v>304</v>
      </c>
      <c r="K2" s="56" t="s">
        <v>280</v>
      </c>
    </row>
    <row r="3" spans="1:31" s="57" customFormat="1" ht="14.1" customHeight="1">
      <c r="A3" s="414" t="s">
        <v>36</v>
      </c>
      <c r="B3" s="416" t="s">
        <v>37</v>
      </c>
      <c r="C3" s="416" t="s">
        <v>38</v>
      </c>
      <c r="D3" s="416" t="s">
        <v>39</v>
      </c>
      <c r="E3" s="416" t="s">
        <v>40</v>
      </c>
      <c r="F3" s="416" t="s">
        <v>41</v>
      </c>
      <c r="G3" s="416" t="s">
        <v>42</v>
      </c>
      <c r="H3" s="422" t="s">
        <v>43</v>
      </c>
      <c r="I3" s="416" t="s">
        <v>44</v>
      </c>
      <c r="J3" s="412" t="s">
        <v>305</v>
      </c>
      <c r="K3" s="418" t="s">
        <v>45</v>
      </c>
    </row>
    <row r="4" spans="1:31" s="58" customFormat="1" ht="14.1" customHeight="1">
      <c r="A4" s="415"/>
      <c r="B4" s="417"/>
      <c r="C4" s="417"/>
      <c r="D4" s="417"/>
      <c r="E4" s="417"/>
      <c r="F4" s="417"/>
      <c r="G4" s="417"/>
      <c r="H4" s="423"/>
      <c r="I4" s="417"/>
      <c r="J4" s="413"/>
      <c r="K4" s="419"/>
    </row>
    <row r="5" spans="1:31" ht="15" customHeight="1">
      <c r="A5" s="59">
        <v>7</v>
      </c>
      <c r="B5" s="60">
        <v>2380</v>
      </c>
      <c r="C5" s="49">
        <v>21</v>
      </c>
      <c r="D5" s="49">
        <v>208</v>
      </c>
      <c r="E5" s="49">
        <v>25</v>
      </c>
      <c r="F5" s="49">
        <v>48</v>
      </c>
      <c r="G5" s="49">
        <v>67</v>
      </c>
      <c r="H5" s="61">
        <v>5</v>
      </c>
      <c r="I5" s="49">
        <v>8</v>
      </c>
      <c r="J5" s="49">
        <v>18</v>
      </c>
      <c r="K5" s="49">
        <v>87</v>
      </c>
    </row>
    <row r="6" spans="1:31" ht="15" customHeight="1">
      <c r="A6" s="62">
        <v>12</v>
      </c>
      <c r="B6" s="49">
        <v>1975</v>
      </c>
      <c r="C6" s="49">
        <v>25</v>
      </c>
      <c r="D6" s="49">
        <v>390</v>
      </c>
      <c r="E6" s="49">
        <v>98</v>
      </c>
      <c r="F6" s="49">
        <v>82</v>
      </c>
      <c r="G6" s="49">
        <v>99</v>
      </c>
      <c r="H6" s="61">
        <v>3</v>
      </c>
      <c r="I6" s="49">
        <v>2</v>
      </c>
      <c r="J6" s="49">
        <v>11</v>
      </c>
      <c r="K6" s="49">
        <v>154</v>
      </c>
    </row>
    <row r="7" spans="1:31" ht="15" customHeight="1">
      <c r="A7" s="62">
        <v>17</v>
      </c>
      <c r="B7" s="49">
        <v>1572</v>
      </c>
      <c r="C7" s="49">
        <v>30</v>
      </c>
      <c r="D7" s="63" t="s">
        <v>294</v>
      </c>
      <c r="E7" s="49">
        <v>157</v>
      </c>
      <c r="F7" s="49">
        <v>124</v>
      </c>
      <c r="G7" s="49">
        <v>118</v>
      </c>
      <c r="H7" s="64" t="s">
        <v>296</v>
      </c>
      <c r="I7" s="49">
        <v>27</v>
      </c>
      <c r="J7" s="49">
        <v>22</v>
      </c>
      <c r="K7" s="49">
        <v>516</v>
      </c>
    </row>
    <row r="8" spans="1:31" ht="15" customHeight="1">
      <c r="A8" s="62">
        <v>22</v>
      </c>
      <c r="B8" s="60">
        <v>1472</v>
      </c>
      <c r="C8" s="49">
        <v>41</v>
      </c>
      <c r="D8" s="63">
        <v>337</v>
      </c>
      <c r="E8" s="49">
        <v>81</v>
      </c>
      <c r="F8" s="49">
        <v>108</v>
      </c>
      <c r="G8" s="49">
        <v>99</v>
      </c>
      <c r="H8" s="64" t="s">
        <v>139</v>
      </c>
      <c r="I8" s="49">
        <v>33</v>
      </c>
      <c r="J8" s="49">
        <v>21</v>
      </c>
      <c r="K8" s="49">
        <v>326</v>
      </c>
    </row>
    <row r="9" spans="1:31" ht="15" customHeight="1" thickBot="1">
      <c r="A9" s="65">
        <v>27</v>
      </c>
      <c r="B9" s="316">
        <v>1205</v>
      </c>
      <c r="C9" s="317">
        <v>45</v>
      </c>
      <c r="D9" s="317">
        <v>158</v>
      </c>
      <c r="E9" s="317">
        <v>24</v>
      </c>
      <c r="F9" s="317">
        <v>67</v>
      </c>
      <c r="G9" s="317">
        <v>40</v>
      </c>
      <c r="H9" s="66" t="s">
        <v>296</v>
      </c>
      <c r="I9" s="318">
        <v>21</v>
      </c>
      <c r="J9" s="317">
        <v>24</v>
      </c>
      <c r="K9" s="317">
        <v>174</v>
      </c>
    </row>
    <row r="10" spans="1:31" ht="21.6" customHeight="1" thickBot="1">
      <c r="A10" s="67"/>
      <c r="B10" s="68"/>
      <c r="C10" s="68"/>
      <c r="D10" s="68"/>
      <c r="E10" s="68"/>
      <c r="F10" s="68"/>
      <c r="G10" s="68"/>
      <c r="H10" s="69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70"/>
      <c r="AE10" s="68"/>
    </row>
    <row r="11" spans="1:31" s="58" customFormat="1" ht="14.1" customHeight="1">
      <c r="A11" s="420" t="s">
        <v>36</v>
      </c>
      <c r="B11" s="420" t="s">
        <v>48</v>
      </c>
      <c r="C11" s="416" t="s">
        <v>49</v>
      </c>
      <c r="D11" s="418" t="s">
        <v>306</v>
      </c>
      <c r="E11" s="422" t="s">
        <v>307</v>
      </c>
      <c r="F11" s="416" t="s">
        <v>50</v>
      </c>
      <c r="G11" s="416" t="s">
        <v>51</v>
      </c>
      <c r="H11" s="416" t="s">
        <v>52</v>
      </c>
      <c r="I11" s="416" t="s">
        <v>53</v>
      </c>
      <c r="J11" s="416" t="s">
        <v>54</v>
      </c>
      <c r="K11" s="418" t="s">
        <v>55</v>
      </c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2"/>
      <c r="AE11" s="71"/>
    </row>
    <row r="12" spans="1:31" s="58" customFormat="1" ht="14.1" customHeight="1">
      <c r="A12" s="421"/>
      <c r="B12" s="421"/>
      <c r="C12" s="417"/>
      <c r="D12" s="419"/>
      <c r="E12" s="423"/>
      <c r="F12" s="417"/>
      <c r="G12" s="417"/>
      <c r="H12" s="417"/>
      <c r="I12" s="417"/>
      <c r="J12" s="417"/>
      <c r="K12" s="419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2"/>
      <c r="AE12" s="71"/>
    </row>
    <row r="13" spans="1:31" ht="15" customHeight="1">
      <c r="A13" s="62">
        <v>7</v>
      </c>
      <c r="B13" s="49">
        <v>206</v>
      </c>
      <c r="C13" s="49">
        <v>205</v>
      </c>
      <c r="D13" s="49">
        <v>210</v>
      </c>
      <c r="E13" s="49">
        <v>113</v>
      </c>
      <c r="F13" s="49">
        <v>186</v>
      </c>
      <c r="G13" s="49">
        <v>329</v>
      </c>
      <c r="H13" s="49">
        <v>114</v>
      </c>
      <c r="I13" s="49">
        <v>257</v>
      </c>
      <c r="J13" s="49">
        <v>24</v>
      </c>
      <c r="K13" s="49">
        <v>241</v>
      </c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70"/>
      <c r="AE13" s="68"/>
    </row>
    <row r="14" spans="1:31" ht="15" customHeight="1">
      <c r="A14" s="62">
        <v>12</v>
      </c>
      <c r="B14" s="49">
        <v>273</v>
      </c>
      <c r="C14" s="49">
        <v>292</v>
      </c>
      <c r="D14" s="49">
        <v>263</v>
      </c>
      <c r="E14" s="49">
        <v>163</v>
      </c>
      <c r="F14" s="49">
        <v>230</v>
      </c>
      <c r="G14" s="49">
        <v>320</v>
      </c>
      <c r="H14" s="49">
        <v>187</v>
      </c>
      <c r="I14" s="49">
        <v>289</v>
      </c>
      <c r="J14" s="49">
        <v>67</v>
      </c>
      <c r="K14" s="49">
        <v>277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70"/>
      <c r="AE14" s="68"/>
    </row>
    <row r="15" spans="1:31" ht="15" customHeight="1">
      <c r="A15" s="62">
        <v>17</v>
      </c>
      <c r="B15" s="49">
        <v>668</v>
      </c>
      <c r="C15" s="49">
        <v>622</v>
      </c>
      <c r="D15" s="49">
        <v>455</v>
      </c>
      <c r="E15" s="49">
        <v>316</v>
      </c>
      <c r="F15" s="49">
        <v>434</v>
      </c>
      <c r="G15" s="49">
        <v>670</v>
      </c>
      <c r="H15" s="49">
        <v>485</v>
      </c>
      <c r="I15" s="49">
        <v>655</v>
      </c>
      <c r="J15" s="49">
        <v>219</v>
      </c>
      <c r="K15" s="49">
        <v>503</v>
      </c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63"/>
      <c r="AE15" s="49"/>
    </row>
    <row r="16" spans="1:31" ht="15" customHeight="1">
      <c r="A16" s="62">
        <v>22</v>
      </c>
      <c r="B16" s="49">
        <v>500</v>
      </c>
      <c r="C16" s="49">
        <v>401</v>
      </c>
      <c r="D16" s="49">
        <v>314</v>
      </c>
      <c r="E16" s="49">
        <v>223</v>
      </c>
      <c r="F16" s="49">
        <v>339</v>
      </c>
      <c r="G16" s="49">
        <v>481</v>
      </c>
      <c r="H16" s="49">
        <v>330</v>
      </c>
      <c r="I16" s="49">
        <v>361</v>
      </c>
      <c r="J16" s="49">
        <v>159</v>
      </c>
      <c r="K16" s="49">
        <v>278</v>
      </c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63"/>
      <c r="AE16" s="49"/>
    </row>
    <row r="17" spans="1:31" s="55" customFormat="1" ht="15" customHeight="1" thickBot="1">
      <c r="A17" s="73">
        <v>27</v>
      </c>
      <c r="B17" s="317">
        <v>302</v>
      </c>
      <c r="C17" s="317">
        <v>190</v>
      </c>
      <c r="D17" s="317">
        <v>264</v>
      </c>
      <c r="E17" s="317">
        <v>163</v>
      </c>
      <c r="F17" s="317">
        <v>175</v>
      </c>
      <c r="G17" s="317">
        <v>333</v>
      </c>
      <c r="H17" s="317">
        <v>225</v>
      </c>
      <c r="I17" s="317">
        <v>310</v>
      </c>
      <c r="J17" s="317">
        <v>87</v>
      </c>
      <c r="K17" s="317">
        <v>181</v>
      </c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  <c r="W17" s="319"/>
      <c r="X17" s="319"/>
      <c r="Y17" s="319"/>
      <c r="Z17" s="319"/>
      <c r="AA17" s="319"/>
      <c r="AB17" s="319"/>
      <c r="AC17" s="319"/>
      <c r="AD17" s="320"/>
      <c r="AE17" s="319"/>
    </row>
    <row r="18" spans="1:31" ht="21.6" customHeight="1" thickBot="1">
      <c r="A18" s="67"/>
      <c r="B18" s="68"/>
      <c r="C18" s="68"/>
      <c r="D18" s="68"/>
      <c r="E18" s="68"/>
      <c r="F18" s="68"/>
      <c r="G18" s="68"/>
      <c r="H18" s="69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70"/>
      <c r="AE18" s="68"/>
    </row>
    <row r="19" spans="1:31" s="58" customFormat="1" ht="14.1" customHeight="1">
      <c r="A19" s="420" t="s">
        <v>36</v>
      </c>
      <c r="B19" s="416" t="s">
        <v>56</v>
      </c>
      <c r="C19" s="416" t="s">
        <v>57</v>
      </c>
      <c r="D19" s="416" t="s">
        <v>58</v>
      </c>
      <c r="E19" s="418" t="s">
        <v>59</v>
      </c>
      <c r="F19" s="422" t="s">
        <v>308</v>
      </c>
      <c r="G19" s="74" t="s">
        <v>309</v>
      </c>
      <c r="H19" s="416" t="s">
        <v>310</v>
      </c>
      <c r="I19" s="416" t="s">
        <v>311</v>
      </c>
      <c r="J19" s="416" t="s">
        <v>312</v>
      </c>
      <c r="K19" s="418" t="s">
        <v>60</v>
      </c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2"/>
      <c r="AE19" s="71"/>
    </row>
    <row r="20" spans="1:31" s="58" customFormat="1" ht="14.1" customHeight="1">
      <c r="A20" s="421"/>
      <c r="B20" s="417"/>
      <c r="C20" s="417"/>
      <c r="D20" s="417"/>
      <c r="E20" s="419"/>
      <c r="F20" s="423"/>
      <c r="G20" s="75" t="s">
        <v>313</v>
      </c>
      <c r="H20" s="417"/>
      <c r="I20" s="417"/>
      <c r="J20" s="417"/>
      <c r="K20" s="419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2"/>
      <c r="AE20" s="71"/>
    </row>
    <row r="21" spans="1:31" ht="15" customHeight="1">
      <c r="A21" s="62">
        <v>7</v>
      </c>
      <c r="B21" s="49">
        <v>154</v>
      </c>
      <c r="C21" s="49">
        <v>196</v>
      </c>
      <c r="D21" s="49">
        <v>6</v>
      </c>
      <c r="E21" s="49">
        <v>20</v>
      </c>
      <c r="F21" s="63" t="s">
        <v>314</v>
      </c>
      <c r="G21" s="49">
        <v>306</v>
      </c>
      <c r="H21" s="49">
        <v>160</v>
      </c>
      <c r="I21" s="49">
        <v>15</v>
      </c>
      <c r="J21" s="49">
        <v>18</v>
      </c>
      <c r="K21" s="49">
        <v>5</v>
      </c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70"/>
      <c r="AE21" s="68"/>
    </row>
    <row r="22" spans="1:31" ht="15" customHeight="1">
      <c r="A22" s="62">
        <v>12</v>
      </c>
      <c r="B22" s="49">
        <v>142</v>
      </c>
      <c r="C22" s="49">
        <v>154</v>
      </c>
      <c r="D22" s="49">
        <v>27</v>
      </c>
      <c r="E22" s="49">
        <v>24</v>
      </c>
      <c r="F22" s="63" t="s">
        <v>314</v>
      </c>
      <c r="G22" s="49">
        <v>507</v>
      </c>
      <c r="H22" s="49">
        <v>157</v>
      </c>
      <c r="I22" s="49">
        <v>18</v>
      </c>
      <c r="J22" s="63" t="s">
        <v>314</v>
      </c>
      <c r="K22" s="49">
        <v>23</v>
      </c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70"/>
      <c r="AE22" s="68"/>
    </row>
    <row r="23" spans="1:31" ht="15" customHeight="1">
      <c r="A23" s="62">
        <v>17</v>
      </c>
      <c r="B23" s="49">
        <v>163</v>
      </c>
      <c r="C23" s="49">
        <v>320</v>
      </c>
      <c r="D23" s="49">
        <v>151</v>
      </c>
      <c r="E23" s="49">
        <v>54</v>
      </c>
      <c r="F23" s="63">
        <v>50</v>
      </c>
      <c r="G23" s="49">
        <v>620</v>
      </c>
      <c r="H23" s="49">
        <v>246</v>
      </c>
      <c r="I23" s="49">
        <v>54</v>
      </c>
      <c r="J23" s="63" t="s">
        <v>314</v>
      </c>
      <c r="K23" s="49">
        <v>49</v>
      </c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63"/>
      <c r="AE23" s="49"/>
    </row>
    <row r="24" spans="1:31" ht="15" customHeight="1">
      <c r="A24" s="62">
        <v>22</v>
      </c>
      <c r="B24" s="49">
        <v>129</v>
      </c>
      <c r="C24" s="49">
        <v>323</v>
      </c>
      <c r="D24" s="49">
        <v>64</v>
      </c>
      <c r="E24" s="49">
        <v>28</v>
      </c>
      <c r="F24" s="63">
        <v>26</v>
      </c>
      <c r="G24" s="63" t="s">
        <v>34</v>
      </c>
      <c r="H24" s="49">
        <v>251</v>
      </c>
      <c r="I24" s="63" t="s">
        <v>34</v>
      </c>
      <c r="J24" s="63" t="s">
        <v>34</v>
      </c>
      <c r="K24" s="49">
        <v>66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63"/>
      <c r="AE24" s="49"/>
    </row>
    <row r="25" spans="1:31" ht="15" customHeight="1" thickBot="1">
      <c r="A25" s="73">
        <v>27</v>
      </c>
      <c r="B25" s="317">
        <v>107</v>
      </c>
      <c r="C25" s="317">
        <v>128</v>
      </c>
      <c r="D25" s="317">
        <v>37</v>
      </c>
      <c r="E25" s="317">
        <v>22</v>
      </c>
      <c r="F25" s="318">
        <v>20</v>
      </c>
      <c r="G25" s="3">
        <v>216</v>
      </c>
      <c r="H25" s="317">
        <v>218</v>
      </c>
      <c r="I25" s="76" t="s">
        <v>314</v>
      </c>
      <c r="J25" s="76" t="s">
        <v>314</v>
      </c>
      <c r="K25" s="3" t="s">
        <v>34</v>
      </c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70"/>
      <c r="AE25" s="68"/>
    </row>
    <row r="26" spans="1:31" ht="15" customHeight="1">
      <c r="A26" s="54" t="s">
        <v>315</v>
      </c>
    </row>
    <row r="27" spans="1:31" ht="21.6" customHeight="1"/>
    <row r="28" spans="1:31" ht="15" customHeight="1" thickBot="1">
      <c r="A28" s="55" t="s">
        <v>316</v>
      </c>
    </row>
    <row r="29" spans="1:31" s="58" customFormat="1" ht="14.1" customHeight="1">
      <c r="A29" s="420" t="s">
        <v>36</v>
      </c>
      <c r="B29" s="425" t="s">
        <v>317</v>
      </c>
      <c r="C29" s="425" t="s">
        <v>318</v>
      </c>
      <c r="D29" s="425" t="s">
        <v>61</v>
      </c>
      <c r="E29" s="425" t="s">
        <v>62</v>
      </c>
      <c r="F29" s="424" t="s">
        <v>319</v>
      </c>
      <c r="G29" s="425" t="s">
        <v>63</v>
      </c>
      <c r="H29" s="427" t="s">
        <v>64</v>
      </c>
    </row>
    <row r="30" spans="1:31" s="58" customFormat="1" ht="14.1" customHeight="1">
      <c r="A30" s="421"/>
      <c r="B30" s="426"/>
      <c r="C30" s="426"/>
      <c r="D30" s="426"/>
      <c r="E30" s="426"/>
      <c r="F30" s="423"/>
      <c r="G30" s="426"/>
      <c r="H30" s="428"/>
    </row>
    <row r="31" spans="1:31" ht="15" customHeight="1">
      <c r="A31" s="59">
        <v>7</v>
      </c>
      <c r="B31" s="77">
        <v>127</v>
      </c>
      <c r="C31" s="78">
        <v>235</v>
      </c>
      <c r="D31" s="78">
        <v>56</v>
      </c>
      <c r="E31" s="78">
        <v>15</v>
      </c>
      <c r="F31" s="64" t="s">
        <v>320</v>
      </c>
      <c r="G31" s="78">
        <v>2</v>
      </c>
      <c r="H31" s="78">
        <v>216</v>
      </c>
    </row>
    <row r="32" spans="1:31" ht="15" customHeight="1">
      <c r="A32" s="62">
        <v>12</v>
      </c>
      <c r="B32" s="78">
        <v>85</v>
      </c>
      <c r="C32" s="78">
        <v>144</v>
      </c>
      <c r="D32" s="78">
        <v>24</v>
      </c>
      <c r="E32" s="78">
        <v>5</v>
      </c>
      <c r="F32" s="64" t="s">
        <v>320</v>
      </c>
      <c r="G32" s="78">
        <v>4</v>
      </c>
      <c r="H32" s="64" t="s">
        <v>320</v>
      </c>
    </row>
    <row r="33" spans="1:10" ht="15" customHeight="1">
      <c r="A33" s="62">
        <v>17</v>
      </c>
      <c r="B33" s="78">
        <v>55</v>
      </c>
      <c r="C33" s="78">
        <v>106</v>
      </c>
      <c r="D33" s="78">
        <v>16</v>
      </c>
      <c r="E33" s="78">
        <v>15</v>
      </c>
      <c r="F33" s="64">
        <v>3</v>
      </c>
      <c r="G33" s="78">
        <v>1</v>
      </c>
      <c r="H33" s="64" t="s">
        <v>320</v>
      </c>
    </row>
    <row r="34" spans="1:10" ht="15" customHeight="1">
      <c r="A34" s="62">
        <v>22</v>
      </c>
      <c r="B34" s="78">
        <v>37</v>
      </c>
      <c r="C34" s="78">
        <v>71</v>
      </c>
      <c r="D34" s="78">
        <v>12</v>
      </c>
      <c r="E34" s="78">
        <v>8</v>
      </c>
      <c r="F34" s="64" t="s">
        <v>34</v>
      </c>
      <c r="G34" s="64" t="s">
        <v>139</v>
      </c>
      <c r="H34" s="64" t="s">
        <v>34</v>
      </c>
    </row>
    <row r="35" spans="1:10" ht="15" customHeight="1" thickBot="1">
      <c r="A35" s="73">
        <v>27</v>
      </c>
      <c r="B35" s="79">
        <v>36</v>
      </c>
      <c r="C35" s="79">
        <v>70</v>
      </c>
      <c r="D35" s="79">
        <v>17</v>
      </c>
      <c r="E35" s="79">
        <v>8</v>
      </c>
      <c r="F35" s="76" t="s">
        <v>320</v>
      </c>
      <c r="G35" s="66">
        <v>1</v>
      </c>
      <c r="H35" s="76" t="s">
        <v>320</v>
      </c>
    </row>
    <row r="36" spans="1:10" ht="21.6" customHeight="1"/>
    <row r="37" spans="1:10" ht="15" customHeight="1">
      <c r="A37" s="55" t="s">
        <v>321</v>
      </c>
    </row>
    <row r="38" spans="1:10" ht="15" customHeight="1" thickBot="1">
      <c r="A38" s="55" t="s">
        <v>322</v>
      </c>
      <c r="D38" s="55" t="s">
        <v>323</v>
      </c>
    </row>
    <row r="39" spans="1:10" s="58" customFormat="1" ht="14.1" customHeight="1">
      <c r="A39" s="429" t="s">
        <v>324</v>
      </c>
      <c r="B39" s="80" t="s">
        <v>325</v>
      </c>
      <c r="C39" s="81"/>
      <c r="D39" s="422" t="s">
        <v>66</v>
      </c>
      <c r="E39" s="422" t="s">
        <v>67</v>
      </c>
      <c r="F39" s="422" t="s">
        <v>326</v>
      </c>
      <c r="G39" s="432" t="s">
        <v>68</v>
      </c>
    </row>
    <row r="40" spans="1:10" s="58" customFormat="1" ht="14.1" customHeight="1">
      <c r="A40" s="430"/>
      <c r="B40" s="82" t="s">
        <v>69</v>
      </c>
      <c r="C40" s="82" t="s">
        <v>70</v>
      </c>
      <c r="D40" s="431"/>
      <c r="E40" s="431"/>
      <c r="F40" s="431"/>
      <c r="G40" s="433"/>
    </row>
    <row r="41" spans="1:10" s="58" customFormat="1" ht="15" customHeight="1">
      <c r="A41" s="83">
        <v>7</v>
      </c>
      <c r="B41" s="84">
        <v>461</v>
      </c>
      <c r="C41" s="85">
        <v>26</v>
      </c>
      <c r="D41" s="85">
        <v>386</v>
      </c>
      <c r="E41" s="85">
        <v>6</v>
      </c>
      <c r="F41" s="85">
        <v>65</v>
      </c>
      <c r="G41" s="85">
        <v>51</v>
      </c>
    </row>
    <row r="42" spans="1:10" s="58" customFormat="1" ht="15" customHeight="1">
      <c r="A42" s="83">
        <v>12</v>
      </c>
      <c r="B42" s="84">
        <v>411</v>
      </c>
      <c r="C42" s="85">
        <v>27</v>
      </c>
      <c r="D42" s="85">
        <v>353</v>
      </c>
      <c r="E42" s="85">
        <v>7</v>
      </c>
      <c r="F42" s="85">
        <v>59</v>
      </c>
      <c r="G42" s="85">
        <v>24</v>
      </c>
    </row>
    <row r="43" spans="1:10" s="58" customFormat="1" ht="15" customHeight="1">
      <c r="A43" s="83">
        <v>17</v>
      </c>
      <c r="B43" s="86" t="s">
        <v>327</v>
      </c>
      <c r="C43" s="87" t="s">
        <v>327</v>
      </c>
      <c r="D43" s="88">
        <v>326</v>
      </c>
      <c r="E43" s="88">
        <v>7</v>
      </c>
      <c r="F43" s="88">
        <v>47</v>
      </c>
      <c r="G43" s="88">
        <v>33</v>
      </c>
    </row>
    <row r="44" spans="1:10" s="58" customFormat="1" ht="15" customHeight="1">
      <c r="A44" s="83">
        <v>22</v>
      </c>
      <c r="B44" s="86" t="s">
        <v>34</v>
      </c>
      <c r="C44" s="87" t="s">
        <v>34</v>
      </c>
      <c r="D44" s="88">
        <v>293</v>
      </c>
      <c r="E44" s="88">
        <v>6</v>
      </c>
      <c r="F44" s="88">
        <v>55</v>
      </c>
      <c r="G44" s="88" t="s">
        <v>34</v>
      </c>
    </row>
    <row r="45" spans="1:10" s="58" customFormat="1" ht="15" customHeight="1" thickBot="1">
      <c r="A45" s="89">
        <v>27</v>
      </c>
      <c r="B45" s="90" t="s">
        <v>327</v>
      </c>
      <c r="C45" s="91" t="s">
        <v>327</v>
      </c>
      <c r="D45" s="92">
        <v>256</v>
      </c>
      <c r="E45" s="92">
        <v>8</v>
      </c>
      <c r="F45" s="93">
        <v>59</v>
      </c>
      <c r="G45" s="91" t="s">
        <v>327</v>
      </c>
    </row>
    <row r="46" spans="1:10" s="58" customFormat="1" ht="21.6" customHeight="1"/>
    <row r="47" spans="1:10" s="58" customFormat="1" ht="15" customHeight="1" thickBot="1">
      <c r="A47" s="94" t="s">
        <v>328</v>
      </c>
    </row>
    <row r="48" spans="1:10" s="99" customFormat="1" ht="27.95" customHeight="1">
      <c r="A48" s="95" t="s">
        <v>36</v>
      </c>
      <c r="B48" s="96" t="s">
        <v>71</v>
      </c>
      <c r="C48" s="96" t="s">
        <v>72</v>
      </c>
      <c r="D48" s="96" t="s">
        <v>73</v>
      </c>
      <c r="E48" s="96" t="s">
        <v>74</v>
      </c>
      <c r="F48" s="97" t="s">
        <v>329</v>
      </c>
      <c r="G48" s="96" t="s">
        <v>75</v>
      </c>
      <c r="H48" s="96" t="s">
        <v>76</v>
      </c>
      <c r="I48" s="96" t="s">
        <v>77</v>
      </c>
      <c r="J48" s="98" t="s">
        <v>330</v>
      </c>
    </row>
    <row r="49" spans="1:10" ht="15" customHeight="1">
      <c r="A49" s="62">
        <v>7</v>
      </c>
      <c r="B49" s="49">
        <v>957</v>
      </c>
      <c r="C49" s="49">
        <v>57</v>
      </c>
      <c r="D49" s="49">
        <v>667</v>
      </c>
      <c r="E49" s="49">
        <v>446</v>
      </c>
      <c r="F49" s="63" t="s">
        <v>327</v>
      </c>
      <c r="G49" s="49">
        <v>1738</v>
      </c>
      <c r="H49" s="49">
        <v>84</v>
      </c>
      <c r="I49" s="49">
        <v>1483</v>
      </c>
      <c r="J49" s="49">
        <v>351</v>
      </c>
    </row>
    <row r="50" spans="1:10" ht="15" customHeight="1">
      <c r="A50" s="62">
        <v>12</v>
      </c>
      <c r="B50" s="49">
        <v>762</v>
      </c>
      <c r="C50" s="49">
        <v>51</v>
      </c>
      <c r="D50" s="49">
        <v>561</v>
      </c>
      <c r="E50" s="49">
        <v>456</v>
      </c>
      <c r="F50" s="63" t="s">
        <v>327</v>
      </c>
      <c r="G50" s="49">
        <v>1490</v>
      </c>
      <c r="H50" s="49">
        <v>42</v>
      </c>
      <c r="I50" s="49">
        <v>787</v>
      </c>
      <c r="J50" s="49">
        <v>270</v>
      </c>
    </row>
    <row r="51" spans="1:10" ht="15" customHeight="1">
      <c r="A51" s="62">
        <v>17</v>
      </c>
      <c r="B51" s="49">
        <v>645</v>
      </c>
      <c r="C51" s="49">
        <v>78</v>
      </c>
      <c r="D51" s="49">
        <v>464</v>
      </c>
      <c r="E51" s="49">
        <v>418</v>
      </c>
      <c r="F51" s="63">
        <v>4</v>
      </c>
      <c r="G51" s="49">
        <v>1363</v>
      </c>
      <c r="H51" s="49">
        <v>27</v>
      </c>
      <c r="I51" s="49">
        <v>520</v>
      </c>
      <c r="J51" s="49">
        <v>298</v>
      </c>
    </row>
    <row r="52" spans="1:10" ht="15" customHeight="1">
      <c r="A52" s="62">
        <v>22</v>
      </c>
      <c r="B52" s="49">
        <v>589</v>
      </c>
      <c r="C52" s="49">
        <v>66</v>
      </c>
      <c r="D52" s="49">
        <v>357</v>
      </c>
      <c r="E52" s="49">
        <v>349</v>
      </c>
      <c r="F52" s="63" t="s">
        <v>34</v>
      </c>
      <c r="G52" s="49">
        <v>1238</v>
      </c>
      <c r="H52" s="49">
        <v>33</v>
      </c>
      <c r="I52" s="49">
        <v>410</v>
      </c>
      <c r="J52" s="49">
        <v>275</v>
      </c>
    </row>
    <row r="53" spans="1:10" s="55" customFormat="1" ht="15" customHeight="1" thickBot="1">
      <c r="A53" s="73">
        <v>27</v>
      </c>
      <c r="B53" s="317">
        <v>482</v>
      </c>
      <c r="C53" s="317">
        <v>78</v>
      </c>
      <c r="D53" s="317">
        <v>309</v>
      </c>
      <c r="E53" s="317">
        <v>311</v>
      </c>
      <c r="F53" s="76">
        <v>2</v>
      </c>
      <c r="G53" s="317">
        <v>1032</v>
      </c>
      <c r="H53" s="317">
        <v>36</v>
      </c>
      <c r="I53" s="317">
        <v>267</v>
      </c>
      <c r="J53" s="317">
        <v>235</v>
      </c>
    </row>
    <row r="54" spans="1:10">
      <c r="A54" s="35"/>
      <c r="J54" s="56" t="s">
        <v>35</v>
      </c>
    </row>
  </sheetData>
  <mergeCells count="45">
    <mergeCell ref="F29:F30"/>
    <mergeCell ref="G29:G30"/>
    <mergeCell ref="H29:H30"/>
    <mergeCell ref="A39:A40"/>
    <mergeCell ref="D39:D40"/>
    <mergeCell ref="E39:E40"/>
    <mergeCell ref="F39:F40"/>
    <mergeCell ref="G39:G40"/>
    <mergeCell ref="A29:A30"/>
    <mergeCell ref="B29:B30"/>
    <mergeCell ref="C29:C30"/>
    <mergeCell ref="D29:D30"/>
    <mergeCell ref="E29:E30"/>
    <mergeCell ref="F19:F20"/>
    <mergeCell ref="H19:H20"/>
    <mergeCell ref="I19:I20"/>
    <mergeCell ref="J19:J20"/>
    <mergeCell ref="K19:K20"/>
    <mergeCell ref="A19:A20"/>
    <mergeCell ref="B19:B20"/>
    <mergeCell ref="C19:C20"/>
    <mergeCell ref="D19:D20"/>
    <mergeCell ref="E19:E20"/>
    <mergeCell ref="K3:K4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honeticPr fontId="23"/>
  <hyperlinks>
    <hyperlink ref="M1" location="目次!A1" display="目次"/>
  </hyperlinks>
  <pageMargins left="0.86614173228346458" right="0.86614173228346458" top="0.78740157480314965" bottom="0.78740157480314965" header="0.51181102362204722" footer="0.51181102362204722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showGridLines="0" workbookViewId="0"/>
  </sheetViews>
  <sheetFormatPr defaultRowHeight="13.5"/>
  <cols>
    <col min="1" max="1" width="8" style="54" customWidth="1"/>
    <col min="2" max="10" width="8.5" style="54" customWidth="1"/>
    <col min="11" max="13" width="9" style="54"/>
    <col min="14" max="14" width="11.25" style="54" bestFit="1" customWidth="1"/>
    <col min="15" max="15" width="9" style="54"/>
    <col min="16" max="16" width="10.25" style="54" bestFit="1" customWidth="1"/>
    <col min="17" max="18" width="11.25" style="54" bestFit="1" customWidth="1"/>
    <col min="19" max="22" width="10.25" style="54" bestFit="1" customWidth="1"/>
    <col min="23" max="16384" width="9" style="54"/>
  </cols>
  <sheetData>
    <row r="1" spans="1:23" ht="15" customHeight="1" thickBot="1">
      <c r="A1" s="100" t="s">
        <v>331</v>
      </c>
      <c r="B1" s="101"/>
      <c r="C1" s="101"/>
      <c r="D1" s="101"/>
      <c r="E1" s="101"/>
      <c r="F1" s="101"/>
      <c r="G1" s="101"/>
      <c r="H1" s="101"/>
      <c r="I1" s="101"/>
      <c r="J1" s="76" t="s">
        <v>280</v>
      </c>
      <c r="L1" s="321" t="s">
        <v>302</v>
      </c>
    </row>
    <row r="2" spans="1:23" s="58" customFormat="1" ht="15" customHeight="1">
      <c r="A2" s="420" t="s">
        <v>36</v>
      </c>
      <c r="B2" s="422" t="s">
        <v>332</v>
      </c>
      <c r="C2" s="416" t="s">
        <v>78</v>
      </c>
      <c r="D2" s="416"/>
      <c r="E2" s="416"/>
      <c r="F2" s="416"/>
      <c r="G2" s="416"/>
      <c r="H2" s="416"/>
      <c r="I2" s="416"/>
      <c r="J2" s="418"/>
      <c r="K2" s="57"/>
      <c r="L2" s="57"/>
      <c r="M2" s="57"/>
      <c r="N2" s="57"/>
      <c r="O2" s="57"/>
      <c r="P2" s="57"/>
    </row>
    <row r="3" spans="1:23" s="58" customFormat="1" ht="30" customHeight="1">
      <c r="A3" s="435"/>
      <c r="B3" s="431"/>
      <c r="C3" s="82" t="s">
        <v>79</v>
      </c>
      <c r="D3" s="82" t="s">
        <v>80</v>
      </c>
      <c r="E3" s="82" t="s">
        <v>81</v>
      </c>
      <c r="F3" s="82" t="s">
        <v>82</v>
      </c>
      <c r="G3" s="82" t="s">
        <v>83</v>
      </c>
      <c r="H3" s="82" t="s">
        <v>84</v>
      </c>
      <c r="I3" s="82" t="s">
        <v>85</v>
      </c>
      <c r="J3" s="102" t="s">
        <v>86</v>
      </c>
      <c r="K3" s="57"/>
      <c r="L3" s="57"/>
      <c r="M3" s="57"/>
      <c r="N3" s="57"/>
      <c r="O3" s="57"/>
      <c r="P3" s="57"/>
    </row>
    <row r="4" spans="1:23" ht="15" customHeight="1">
      <c r="A4" s="103">
        <v>7</v>
      </c>
      <c r="B4" s="104">
        <v>3655</v>
      </c>
      <c r="C4" s="104">
        <v>198</v>
      </c>
      <c r="D4" s="104">
        <v>1164</v>
      </c>
      <c r="E4" s="104">
        <v>1640</v>
      </c>
      <c r="F4" s="104">
        <v>460</v>
      </c>
      <c r="G4" s="104">
        <v>116</v>
      </c>
      <c r="H4" s="104">
        <v>35</v>
      </c>
      <c r="I4" s="104">
        <v>13</v>
      </c>
      <c r="J4" s="104">
        <v>29</v>
      </c>
    </row>
    <row r="5" spans="1:23" ht="15" customHeight="1">
      <c r="A5" s="103">
        <v>12</v>
      </c>
      <c r="B5" s="104">
        <v>3138</v>
      </c>
      <c r="C5" s="104">
        <v>145</v>
      </c>
      <c r="D5" s="104">
        <v>1088</v>
      </c>
      <c r="E5" s="104">
        <v>1353</v>
      </c>
      <c r="F5" s="104">
        <v>387</v>
      </c>
      <c r="G5" s="104">
        <v>93</v>
      </c>
      <c r="H5" s="104">
        <v>35</v>
      </c>
      <c r="I5" s="104">
        <v>15</v>
      </c>
      <c r="J5" s="104">
        <v>22</v>
      </c>
    </row>
    <row r="6" spans="1:23" ht="15" customHeight="1">
      <c r="A6" s="103">
        <v>17</v>
      </c>
      <c r="B6" s="104">
        <v>2812</v>
      </c>
      <c r="C6" s="104">
        <v>138</v>
      </c>
      <c r="D6" s="104">
        <v>978</v>
      </c>
      <c r="E6" s="104">
        <v>1209</v>
      </c>
      <c r="F6" s="104">
        <v>324</v>
      </c>
      <c r="G6" s="104">
        <v>94</v>
      </c>
      <c r="H6" s="436">
        <v>45</v>
      </c>
      <c r="I6" s="437"/>
      <c r="J6" s="104">
        <v>24</v>
      </c>
    </row>
    <row r="7" spans="1:23" ht="15" customHeight="1">
      <c r="A7" s="322">
        <v>22</v>
      </c>
      <c r="B7" s="323">
        <v>2451</v>
      </c>
      <c r="C7" s="323">
        <v>93</v>
      </c>
      <c r="D7" s="323">
        <v>789</v>
      </c>
      <c r="E7" s="323">
        <v>1127</v>
      </c>
      <c r="F7" s="323">
        <v>300</v>
      </c>
      <c r="G7" s="323">
        <v>79</v>
      </c>
      <c r="H7" s="438">
        <v>41</v>
      </c>
      <c r="I7" s="438"/>
      <c r="J7" s="323">
        <v>22</v>
      </c>
    </row>
    <row r="8" spans="1:23" ht="15" customHeight="1" thickBot="1">
      <c r="A8" s="105">
        <v>27</v>
      </c>
      <c r="B8" s="106">
        <v>2053</v>
      </c>
      <c r="C8" s="106">
        <v>78</v>
      </c>
      <c r="D8" s="106">
        <v>625</v>
      </c>
      <c r="E8" s="106">
        <v>926</v>
      </c>
      <c r="F8" s="106">
        <v>286</v>
      </c>
      <c r="G8" s="106">
        <v>60</v>
      </c>
      <c r="H8" s="434">
        <v>48</v>
      </c>
      <c r="I8" s="434"/>
      <c r="J8" s="106">
        <v>27</v>
      </c>
    </row>
    <row r="9" spans="1:23" ht="15" customHeight="1">
      <c r="A9" s="107" t="s">
        <v>333</v>
      </c>
      <c r="J9" s="56" t="s">
        <v>35</v>
      </c>
    </row>
    <row r="10" spans="1:23" ht="15.95" customHeight="1"/>
    <row r="11" spans="1:23" ht="15.95" customHeight="1"/>
    <row r="12" spans="1:23" ht="15.95" customHeight="1"/>
    <row r="13" spans="1:23" ht="15.95" customHeight="1"/>
    <row r="14" spans="1:23" ht="15.95" customHeight="1"/>
    <row r="15" spans="1:23" ht="15.95" customHeight="1"/>
    <row r="16" spans="1:23" ht="15.95" customHeight="1">
      <c r="W16" s="108"/>
    </row>
    <row r="17" ht="15.95" customHeight="1"/>
    <row r="18" ht="15.95" customHeight="1"/>
    <row r="19" ht="15.95" customHeight="1"/>
    <row r="20" ht="15.95" customHeight="1"/>
  </sheetData>
  <mergeCells count="6">
    <mergeCell ref="H8:I8"/>
    <mergeCell ref="A2:A3"/>
    <mergeCell ref="B2:B3"/>
    <mergeCell ref="C2:J2"/>
    <mergeCell ref="H6:I6"/>
    <mergeCell ref="H7:I7"/>
  </mergeCells>
  <phoneticPr fontId="23"/>
  <hyperlinks>
    <hyperlink ref="L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showGridLines="0" workbookViewId="0"/>
  </sheetViews>
  <sheetFormatPr defaultRowHeight="13.5"/>
  <cols>
    <col min="1" max="1" width="6.25" style="4" customWidth="1"/>
    <col min="2" max="15" width="5.625" style="4" customWidth="1"/>
    <col min="16" max="16384" width="9" style="4"/>
  </cols>
  <sheetData>
    <row r="1" spans="1:17" ht="15.95" customHeight="1" thickBot="1">
      <c r="A1" s="109" t="s">
        <v>334</v>
      </c>
      <c r="O1" s="50" t="s">
        <v>280</v>
      </c>
      <c r="Q1" s="314" t="s">
        <v>302</v>
      </c>
    </row>
    <row r="2" spans="1:17" s="45" customFormat="1" ht="50.1" customHeight="1">
      <c r="A2" s="110" t="s">
        <v>324</v>
      </c>
      <c r="B2" s="111" t="s">
        <v>335</v>
      </c>
      <c r="C2" s="111" t="s">
        <v>336</v>
      </c>
      <c r="D2" s="112" t="s">
        <v>337</v>
      </c>
      <c r="E2" s="112" t="s">
        <v>338</v>
      </c>
      <c r="F2" s="111" t="s">
        <v>339</v>
      </c>
      <c r="G2" s="111" t="s">
        <v>340</v>
      </c>
      <c r="H2" s="111" t="s">
        <v>341</v>
      </c>
      <c r="I2" s="111" t="s">
        <v>342</v>
      </c>
      <c r="J2" s="111" t="s">
        <v>343</v>
      </c>
      <c r="K2" s="111" t="s">
        <v>344</v>
      </c>
      <c r="L2" s="111" t="s">
        <v>345</v>
      </c>
      <c r="M2" s="111" t="s">
        <v>346</v>
      </c>
      <c r="N2" s="111" t="s">
        <v>347</v>
      </c>
      <c r="O2" s="113" t="s">
        <v>348</v>
      </c>
    </row>
    <row r="3" spans="1:17" ht="15.95" customHeight="1">
      <c r="A3" s="103">
        <v>7</v>
      </c>
      <c r="B3" s="104">
        <v>3655</v>
      </c>
      <c r="C3" s="104">
        <v>100</v>
      </c>
      <c r="D3" s="114">
        <v>232</v>
      </c>
      <c r="E3" s="104">
        <v>699</v>
      </c>
      <c r="F3" s="104">
        <v>660</v>
      </c>
      <c r="G3" s="104">
        <v>531</v>
      </c>
      <c r="H3" s="104">
        <v>321</v>
      </c>
      <c r="I3" s="104">
        <v>335</v>
      </c>
      <c r="J3" s="104">
        <v>254</v>
      </c>
      <c r="K3" s="104">
        <v>212</v>
      </c>
      <c r="L3" s="104">
        <v>112</v>
      </c>
      <c r="M3" s="104">
        <v>67</v>
      </c>
      <c r="N3" s="104">
        <v>60</v>
      </c>
      <c r="O3" s="104">
        <v>72</v>
      </c>
    </row>
    <row r="4" spans="1:17" ht="15.95" customHeight="1">
      <c r="A4" s="103">
        <v>12</v>
      </c>
      <c r="B4" s="104">
        <v>3138</v>
      </c>
      <c r="C4" s="104">
        <v>90</v>
      </c>
      <c r="D4" s="436">
        <v>842</v>
      </c>
      <c r="E4" s="436"/>
      <c r="F4" s="104">
        <v>586</v>
      </c>
      <c r="G4" s="104">
        <v>438</v>
      </c>
      <c r="H4" s="104">
        <v>247</v>
      </c>
      <c r="I4" s="104">
        <v>340</v>
      </c>
      <c r="J4" s="104">
        <v>179</v>
      </c>
      <c r="K4" s="104">
        <v>142</v>
      </c>
      <c r="L4" s="104">
        <v>101</v>
      </c>
      <c r="M4" s="104">
        <v>48</v>
      </c>
      <c r="N4" s="104">
        <v>60</v>
      </c>
      <c r="O4" s="104">
        <v>65</v>
      </c>
    </row>
    <row r="5" spans="1:17" ht="15.95" customHeight="1">
      <c r="A5" s="103">
        <v>17</v>
      </c>
      <c r="B5" s="104">
        <v>2812</v>
      </c>
      <c r="C5" s="104">
        <v>287</v>
      </c>
      <c r="D5" s="436">
        <v>645</v>
      </c>
      <c r="E5" s="439"/>
      <c r="F5" s="104">
        <v>437</v>
      </c>
      <c r="G5" s="104">
        <v>465</v>
      </c>
      <c r="H5" s="104">
        <v>235</v>
      </c>
      <c r="I5" s="104">
        <v>265</v>
      </c>
      <c r="J5" s="104">
        <v>159</v>
      </c>
      <c r="K5" s="104">
        <v>116</v>
      </c>
      <c r="L5" s="104">
        <v>76</v>
      </c>
      <c r="M5" s="104">
        <v>42</v>
      </c>
      <c r="N5" s="104">
        <v>39</v>
      </c>
      <c r="O5" s="104">
        <v>46</v>
      </c>
    </row>
    <row r="6" spans="1:17" ht="15.95" customHeight="1">
      <c r="A6" s="322">
        <v>22</v>
      </c>
      <c r="B6" s="324">
        <v>2451</v>
      </c>
      <c r="C6" s="324">
        <v>149</v>
      </c>
      <c r="D6" s="440">
        <v>660</v>
      </c>
      <c r="E6" s="440"/>
      <c r="F6" s="324">
        <v>417</v>
      </c>
      <c r="G6" s="324">
        <v>376</v>
      </c>
      <c r="H6" s="324">
        <v>252</v>
      </c>
      <c r="I6" s="324">
        <v>228</v>
      </c>
      <c r="J6" s="324">
        <v>116</v>
      </c>
      <c r="K6" s="324">
        <v>102</v>
      </c>
      <c r="L6" s="324">
        <v>64</v>
      </c>
      <c r="M6" s="324">
        <v>26</v>
      </c>
      <c r="N6" s="324">
        <v>24</v>
      </c>
      <c r="O6" s="324">
        <v>37</v>
      </c>
    </row>
    <row r="7" spans="1:17" ht="15.95" customHeight="1" thickBot="1">
      <c r="A7" s="105">
        <v>27</v>
      </c>
      <c r="B7" s="115">
        <f>SUM(C7:O7)</f>
        <v>2053</v>
      </c>
      <c r="C7" s="115">
        <v>101</v>
      </c>
      <c r="D7" s="441">
        <v>540</v>
      </c>
      <c r="E7" s="441"/>
      <c r="F7" s="115">
        <v>311</v>
      </c>
      <c r="G7" s="115">
        <v>341</v>
      </c>
      <c r="H7" s="115">
        <v>209</v>
      </c>
      <c r="I7" s="115">
        <v>196</v>
      </c>
      <c r="J7" s="115">
        <v>117</v>
      </c>
      <c r="K7" s="115">
        <v>90</v>
      </c>
      <c r="L7" s="115">
        <v>64</v>
      </c>
      <c r="M7" s="115">
        <v>30</v>
      </c>
      <c r="N7" s="115">
        <v>20</v>
      </c>
      <c r="O7" s="115">
        <v>34</v>
      </c>
    </row>
    <row r="8" spans="1:17">
      <c r="A8" s="4" t="s">
        <v>349</v>
      </c>
      <c r="O8" s="50" t="s">
        <v>350</v>
      </c>
    </row>
    <row r="9" spans="1:17">
      <c r="A9" s="35"/>
    </row>
  </sheetData>
  <mergeCells count="4">
    <mergeCell ref="D4:E4"/>
    <mergeCell ref="D5:E5"/>
    <mergeCell ref="D6:E6"/>
    <mergeCell ref="D7:E7"/>
  </mergeCells>
  <phoneticPr fontId="23"/>
  <hyperlinks>
    <hyperlink ref="Q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workbookViewId="0"/>
  </sheetViews>
  <sheetFormatPr defaultColWidth="9.875" defaultRowHeight="13.5"/>
  <cols>
    <col min="1" max="16384" width="9.875" style="54"/>
  </cols>
  <sheetData>
    <row r="1" spans="1:9" ht="15.95" customHeight="1" thickBot="1">
      <c r="A1" s="53" t="s">
        <v>351</v>
      </c>
      <c r="G1" s="56" t="s">
        <v>87</v>
      </c>
      <c r="I1" s="368" t="s">
        <v>508</v>
      </c>
    </row>
    <row r="2" spans="1:9" s="58" customFormat="1" ht="15.95" customHeight="1">
      <c r="A2" s="442" t="s">
        <v>88</v>
      </c>
      <c r="B2" s="425" t="s">
        <v>89</v>
      </c>
      <c r="C2" s="425"/>
      <c r="D2" s="425" t="s">
        <v>90</v>
      </c>
      <c r="E2" s="425"/>
      <c r="F2" s="425" t="s">
        <v>91</v>
      </c>
      <c r="G2" s="427"/>
    </row>
    <row r="3" spans="1:9" s="58" customFormat="1" ht="15.95" customHeight="1">
      <c r="A3" s="421"/>
      <c r="B3" s="361" t="s">
        <v>92</v>
      </c>
      <c r="C3" s="361" t="s">
        <v>93</v>
      </c>
      <c r="D3" s="361" t="s">
        <v>92</v>
      </c>
      <c r="E3" s="361" t="s">
        <v>93</v>
      </c>
      <c r="F3" s="361" t="s">
        <v>92</v>
      </c>
      <c r="G3" s="362" t="s">
        <v>93</v>
      </c>
    </row>
    <row r="4" spans="1:9" ht="15.95" customHeight="1">
      <c r="A4" s="62">
        <v>24</v>
      </c>
      <c r="B4" s="49">
        <v>47</v>
      </c>
      <c r="C4" s="49">
        <v>160</v>
      </c>
      <c r="D4" s="49">
        <v>244</v>
      </c>
      <c r="E4" s="49">
        <v>1143</v>
      </c>
      <c r="F4" s="49">
        <v>291</v>
      </c>
      <c r="G4" s="49">
        <v>1303</v>
      </c>
    </row>
    <row r="5" spans="1:9" ht="15.95" customHeight="1">
      <c r="A5" s="62">
        <v>25</v>
      </c>
      <c r="B5" s="49">
        <v>64</v>
      </c>
      <c r="C5" s="49">
        <v>282</v>
      </c>
      <c r="D5" s="49">
        <v>237</v>
      </c>
      <c r="E5" s="49">
        <v>1195</v>
      </c>
      <c r="F5" s="49">
        <v>301</v>
      </c>
      <c r="G5" s="49">
        <v>1477</v>
      </c>
    </row>
    <row r="6" spans="1:9" ht="15.95" customHeight="1">
      <c r="A6" s="62">
        <v>26</v>
      </c>
      <c r="B6" s="49">
        <v>56</v>
      </c>
      <c r="C6" s="49">
        <v>249</v>
      </c>
      <c r="D6" s="49">
        <v>218</v>
      </c>
      <c r="E6" s="49">
        <v>1110</v>
      </c>
      <c r="F6" s="49">
        <v>274</v>
      </c>
      <c r="G6" s="49">
        <v>1359</v>
      </c>
    </row>
    <row r="7" spans="1:9" ht="15.95" customHeight="1">
      <c r="A7" s="62">
        <v>27</v>
      </c>
      <c r="B7" s="49">
        <v>45</v>
      </c>
      <c r="C7" s="49">
        <v>265</v>
      </c>
      <c r="D7" s="49">
        <v>243</v>
      </c>
      <c r="E7" s="49">
        <v>1344</v>
      </c>
      <c r="F7" s="49">
        <v>288</v>
      </c>
      <c r="G7" s="49">
        <v>1609</v>
      </c>
    </row>
    <row r="8" spans="1:9" ht="15.95" customHeight="1" thickBot="1">
      <c r="A8" s="73">
        <v>28</v>
      </c>
      <c r="B8" s="366">
        <v>55</v>
      </c>
      <c r="C8" s="366">
        <v>272</v>
      </c>
      <c r="D8" s="366">
        <v>224</v>
      </c>
      <c r="E8" s="366">
        <v>1083</v>
      </c>
      <c r="F8" s="366">
        <v>279</v>
      </c>
      <c r="G8" s="366">
        <v>1355</v>
      </c>
    </row>
    <row r="9" spans="1:9" ht="15.95" customHeight="1">
      <c r="G9" s="56" t="s">
        <v>352</v>
      </c>
    </row>
    <row r="10" spans="1:9" ht="15.95" customHeight="1">
      <c r="A10" s="118"/>
    </row>
    <row r="11" spans="1:9" ht="15.95" customHeight="1"/>
    <row r="12" spans="1:9" ht="15.95" customHeight="1"/>
    <row r="13" spans="1:9" ht="15.95" customHeight="1"/>
    <row r="14" spans="1:9" ht="15.95" customHeight="1"/>
    <row r="15" spans="1:9" ht="15.95" customHeight="1"/>
    <row r="16" spans="1:9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</sheetData>
  <mergeCells count="4">
    <mergeCell ref="A2:A3"/>
    <mergeCell ref="B2:C2"/>
    <mergeCell ref="D2:E2"/>
    <mergeCell ref="F2:G2"/>
  </mergeCells>
  <phoneticPr fontId="38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workbookViewId="0"/>
  </sheetViews>
  <sheetFormatPr defaultRowHeight="13.5"/>
  <cols>
    <col min="1" max="1" width="4.875" style="54" customWidth="1"/>
    <col min="2" max="12" width="7.25" style="54" customWidth="1"/>
    <col min="13" max="16384" width="9" style="54"/>
  </cols>
  <sheetData>
    <row r="1" spans="1:14" ht="15.95" customHeight="1" thickBot="1">
      <c r="A1" s="53" t="s">
        <v>353</v>
      </c>
      <c r="B1" s="53"/>
      <c r="D1" s="53"/>
      <c r="F1" s="53"/>
      <c r="H1" s="53"/>
      <c r="J1" s="53"/>
      <c r="K1" s="53"/>
      <c r="L1" s="56" t="s">
        <v>354</v>
      </c>
      <c r="N1" s="321" t="s">
        <v>302</v>
      </c>
    </row>
    <row r="2" spans="1:14" s="58" customFormat="1" ht="20.25" customHeight="1">
      <c r="A2" s="420" t="s">
        <v>324</v>
      </c>
      <c r="B2" s="416" t="s">
        <v>355</v>
      </c>
      <c r="C2" s="416"/>
      <c r="D2" s="416"/>
      <c r="E2" s="416"/>
      <c r="F2" s="416" t="s">
        <v>356</v>
      </c>
      <c r="G2" s="412" t="s">
        <v>357</v>
      </c>
      <c r="H2" s="416" t="s">
        <v>358</v>
      </c>
      <c r="I2" s="416" t="s">
        <v>359</v>
      </c>
      <c r="J2" s="416" t="s">
        <v>360</v>
      </c>
      <c r="K2" s="422" t="s">
        <v>361</v>
      </c>
      <c r="L2" s="418" t="s">
        <v>362</v>
      </c>
    </row>
    <row r="3" spans="1:14" s="58" customFormat="1" ht="38.25" customHeight="1">
      <c r="A3" s="435"/>
      <c r="B3" s="82" t="s">
        <v>363</v>
      </c>
      <c r="C3" s="82" t="s">
        <v>364</v>
      </c>
      <c r="D3" s="82" t="s">
        <v>365</v>
      </c>
      <c r="E3" s="82" t="s">
        <v>366</v>
      </c>
      <c r="F3" s="449"/>
      <c r="G3" s="450"/>
      <c r="H3" s="449"/>
      <c r="I3" s="449"/>
      <c r="J3" s="449"/>
      <c r="K3" s="443"/>
      <c r="L3" s="444"/>
    </row>
    <row r="4" spans="1:14" ht="15.95" customHeight="1">
      <c r="A4" s="62">
        <v>12</v>
      </c>
      <c r="B4" s="39">
        <v>2694</v>
      </c>
      <c r="C4" s="39">
        <v>825</v>
      </c>
      <c r="D4" s="39">
        <v>1081</v>
      </c>
      <c r="E4" s="39">
        <v>157</v>
      </c>
      <c r="F4" s="39">
        <v>1993</v>
      </c>
      <c r="G4" s="39">
        <v>631</v>
      </c>
      <c r="H4" s="39">
        <v>1664</v>
      </c>
      <c r="I4" s="39">
        <v>1852</v>
      </c>
      <c r="J4" s="39">
        <v>354</v>
      </c>
      <c r="K4" s="39" t="s">
        <v>34</v>
      </c>
      <c r="L4" s="39">
        <v>63</v>
      </c>
    </row>
    <row r="5" spans="1:14" ht="15.95" customHeight="1" thickBot="1">
      <c r="A5" s="119">
        <v>17</v>
      </c>
      <c r="B5" s="48" t="s">
        <v>34</v>
      </c>
      <c r="C5" s="48">
        <v>898</v>
      </c>
      <c r="D5" s="48">
        <v>1074</v>
      </c>
      <c r="E5" s="48">
        <v>124</v>
      </c>
      <c r="F5" s="48">
        <v>1892</v>
      </c>
      <c r="G5" s="48">
        <v>630</v>
      </c>
      <c r="H5" s="48">
        <v>1549</v>
      </c>
      <c r="I5" s="48" t="s">
        <v>34</v>
      </c>
      <c r="J5" s="48">
        <v>224</v>
      </c>
      <c r="K5" s="48">
        <v>204</v>
      </c>
      <c r="L5" s="48" t="s">
        <v>34</v>
      </c>
    </row>
    <row r="6" spans="1:14" ht="15.95" customHeight="1" thickBot="1">
      <c r="A6" s="120"/>
      <c r="B6" s="120"/>
      <c r="C6" s="120"/>
      <c r="D6" s="120"/>
      <c r="E6" s="120"/>
      <c r="F6" s="120"/>
      <c r="G6" s="120"/>
      <c r="L6" s="56"/>
    </row>
    <row r="7" spans="1:14" ht="15.95" customHeight="1">
      <c r="A7" s="445" t="s">
        <v>324</v>
      </c>
      <c r="B7" s="447" t="s">
        <v>367</v>
      </c>
      <c r="C7" s="447"/>
      <c r="D7" s="447" t="s">
        <v>368</v>
      </c>
      <c r="E7" s="447"/>
      <c r="F7" s="447" t="s">
        <v>369</v>
      </c>
      <c r="G7" s="448"/>
      <c r="H7" s="78"/>
      <c r="L7" s="56"/>
    </row>
    <row r="8" spans="1:14" s="124" customFormat="1" ht="15.95" customHeight="1">
      <c r="A8" s="446"/>
      <c r="B8" s="121" t="s">
        <v>370</v>
      </c>
      <c r="C8" s="121" t="s">
        <v>371</v>
      </c>
      <c r="D8" s="121" t="s">
        <v>370</v>
      </c>
      <c r="E8" s="121" t="s">
        <v>372</v>
      </c>
      <c r="F8" s="121" t="s">
        <v>370</v>
      </c>
      <c r="G8" s="122" t="s">
        <v>372</v>
      </c>
      <c r="H8" s="123"/>
      <c r="L8" s="125"/>
    </row>
    <row r="9" spans="1:14" s="124" customFormat="1" ht="15.95" customHeight="1">
      <c r="A9" s="311">
        <v>22</v>
      </c>
      <c r="B9" s="69">
        <v>1221</v>
      </c>
      <c r="C9" s="69">
        <v>1254</v>
      </c>
      <c r="D9" s="69">
        <v>1715</v>
      </c>
      <c r="E9" s="69">
        <v>1860</v>
      </c>
      <c r="F9" s="69">
        <v>240</v>
      </c>
      <c r="G9" s="69">
        <v>261</v>
      </c>
      <c r="H9" s="123"/>
      <c r="L9" s="125"/>
    </row>
    <row r="10" spans="1:14" s="55" customFormat="1" ht="14.25" thickBot="1">
      <c r="A10" s="312">
        <v>27</v>
      </c>
      <c r="B10" s="317">
        <v>926</v>
      </c>
      <c r="C10" s="317">
        <v>951</v>
      </c>
      <c r="D10" s="317">
        <v>1391</v>
      </c>
      <c r="E10" s="317">
        <v>1512</v>
      </c>
      <c r="F10" s="317">
        <v>177</v>
      </c>
      <c r="G10" s="317">
        <v>191</v>
      </c>
    </row>
    <row r="11" spans="1:14">
      <c r="L11" s="56" t="s">
        <v>350</v>
      </c>
    </row>
    <row r="12" spans="1:14">
      <c r="C12" s="78"/>
    </row>
  </sheetData>
  <mergeCells count="13">
    <mergeCell ref="K2:K3"/>
    <mergeCell ref="L2:L3"/>
    <mergeCell ref="A7:A8"/>
    <mergeCell ref="B7:C7"/>
    <mergeCell ref="D7:E7"/>
    <mergeCell ref="F7:G7"/>
    <mergeCell ref="A2:A3"/>
    <mergeCell ref="B2:E2"/>
    <mergeCell ref="F2:F3"/>
    <mergeCell ref="G2:G3"/>
    <mergeCell ref="H2:H3"/>
    <mergeCell ref="I2:I3"/>
    <mergeCell ref="J2:J3"/>
  </mergeCells>
  <phoneticPr fontId="23"/>
  <hyperlinks>
    <hyperlink ref="N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showGridLines="0" zoomScaleNormal="100" workbookViewId="0">
      <selection activeCell="J1" sqref="J1"/>
    </sheetView>
  </sheetViews>
  <sheetFormatPr defaultRowHeight="13.5"/>
  <cols>
    <col min="1" max="1" width="15.125" style="372" customWidth="1"/>
    <col min="2" max="8" width="11.625" style="372" customWidth="1"/>
    <col min="9" max="9" width="9.5" style="372" customWidth="1"/>
    <col min="10" max="12" width="10.75" style="372" customWidth="1"/>
    <col min="13" max="13" width="12.875" style="372" customWidth="1"/>
    <col min="14" max="14" width="10.75" style="372" customWidth="1"/>
    <col min="15" max="16384" width="9" style="372"/>
  </cols>
  <sheetData>
    <row r="1" spans="1:13" ht="15.95" customHeight="1" thickBot="1">
      <c r="A1" s="369" t="s">
        <v>373</v>
      </c>
      <c r="B1" s="370"/>
      <c r="C1" s="151"/>
      <c r="D1" s="151"/>
      <c r="E1" s="151"/>
      <c r="F1" s="56"/>
      <c r="G1" s="56" t="s">
        <v>509</v>
      </c>
      <c r="H1" s="151"/>
      <c r="I1" s="371"/>
      <c r="J1" s="367" t="s">
        <v>508</v>
      </c>
      <c r="K1" s="371"/>
      <c r="M1" s="371"/>
    </row>
    <row r="2" spans="1:13" s="373" customFormat="1" ht="15.95" customHeight="1">
      <c r="A2" s="429" t="s">
        <v>374</v>
      </c>
      <c r="B2" s="360" t="s">
        <v>375</v>
      </c>
      <c r="C2" s="418" t="s">
        <v>94</v>
      </c>
      <c r="D2" s="414"/>
      <c r="E2" s="414"/>
      <c r="F2" s="420"/>
      <c r="G2" s="418" t="s">
        <v>95</v>
      </c>
      <c r="H2" s="414"/>
      <c r="I2" s="99"/>
    </row>
    <row r="3" spans="1:13" s="373" customFormat="1" ht="27" customHeight="1">
      <c r="A3" s="451"/>
      <c r="B3" s="363" t="s">
        <v>96</v>
      </c>
      <c r="C3" s="363" t="s">
        <v>71</v>
      </c>
      <c r="D3" s="363" t="s">
        <v>97</v>
      </c>
      <c r="E3" s="363" t="s">
        <v>98</v>
      </c>
      <c r="F3" s="363" t="s">
        <v>376</v>
      </c>
      <c r="G3" s="363" t="s">
        <v>99</v>
      </c>
      <c r="H3" s="364" t="s">
        <v>100</v>
      </c>
      <c r="I3" s="99"/>
    </row>
    <row r="4" spans="1:13" ht="15.95" customHeight="1">
      <c r="A4" s="126" t="s">
        <v>101</v>
      </c>
      <c r="B4" s="127">
        <v>3001</v>
      </c>
      <c r="C4" s="127">
        <v>121</v>
      </c>
      <c r="D4" s="127">
        <v>109</v>
      </c>
      <c r="E4" s="127">
        <v>13</v>
      </c>
      <c r="F4" s="127">
        <v>54</v>
      </c>
      <c r="G4" s="452">
        <v>60</v>
      </c>
      <c r="H4" s="452"/>
      <c r="I4" s="151"/>
    </row>
    <row r="5" spans="1:13" ht="15.95" customHeight="1">
      <c r="A5" s="128" t="s">
        <v>102</v>
      </c>
      <c r="B5" s="129">
        <v>66763</v>
      </c>
      <c r="C5" s="129">
        <v>5111</v>
      </c>
      <c r="D5" s="129">
        <v>3600</v>
      </c>
      <c r="E5" s="129">
        <v>228</v>
      </c>
      <c r="F5" s="129">
        <v>1229</v>
      </c>
      <c r="G5" s="453">
        <v>3011</v>
      </c>
      <c r="H5" s="453"/>
      <c r="I5" s="151"/>
    </row>
    <row r="6" spans="1:13" ht="15.95" customHeight="1">
      <c r="A6" s="128" t="s">
        <v>377</v>
      </c>
      <c r="B6" s="130">
        <v>551113</v>
      </c>
      <c r="C6" s="130">
        <v>180312</v>
      </c>
      <c r="D6" s="130">
        <v>197224</v>
      </c>
      <c r="E6" s="130">
        <v>10933</v>
      </c>
      <c r="F6" s="130">
        <v>14522</v>
      </c>
      <c r="G6" s="454">
        <v>472397</v>
      </c>
      <c r="H6" s="454"/>
      <c r="I6" s="151"/>
    </row>
    <row r="7" spans="1:13" ht="15.95" customHeight="1">
      <c r="A7" s="128" t="s">
        <v>103</v>
      </c>
      <c r="B7" s="127">
        <v>17</v>
      </c>
      <c r="C7" s="127">
        <v>9</v>
      </c>
      <c r="D7" s="127">
        <v>16</v>
      </c>
      <c r="E7" s="131">
        <v>0</v>
      </c>
      <c r="F7" s="131">
        <v>1</v>
      </c>
      <c r="G7" s="365"/>
      <c r="H7" s="365"/>
      <c r="I7" s="151"/>
    </row>
    <row r="8" spans="1:13" ht="15.95" customHeight="1">
      <c r="A8" s="128" t="s">
        <v>104</v>
      </c>
      <c r="B8" s="129">
        <v>191</v>
      </c>
      <c r="C8" s="129">
        <v>209</v>
      </c>
      <c r="D8" s="129">
        <v>322</v>
      </c>
      <c r="E8" s="131">
        <v>0</v>
      </c>
      <c r="F8" s="129">
        <v>32</v>
      </c>
      <c r="G8" s="132">
        <v>154</v>
      </c>
      <c r="H8" s="133">
        <v>1915</v>
      </c>
      <c r="I8" s="151"/>
    </row>
    <row r="9" spans="1:13" ht="15.95" customHeight="1">
      <c r="A9" s="128" t="s">
        <v>105</v>
      </c>
      <c r="B9" s="134">
        <v>1941</v>
      </c>
      <c r="C9" s="134">
        <v>23378</v>
      </c>
      <c r="D9" s="134">
        <v>42724</v>
      </c>
      <c r="E9" s="134" t="s">
        <v>296</v>
      </c>
      <c r="F9" s="134">
        <v>1507</v>
      </c>
      <c r="G9" s="127"/>
      <c r="H9" s="127"/>
      <c r="I9" s="151"/>
    </row>
    <row r="10" spans="1:13" ht="15.95" customHeight="1">
      <c r="A10" s="128" t="s">
        <v>378</v>
      </c>
      <c r="B10" s="130">
        <v>378</v>
      </c>
      <c r="C10" s="130">
        <v>1472</v>
      </c>
      <c r="D10" s="130">
        <v>4091</v>
      </c>
      <c r="E10" s="131">
        <v>0</v>
      </c>
      <c r="F10" s="131">
        <v>23</v>
      </c>
      <c r="G10" s="130">
        <v>17511</v>
      </c>
      <c r="H10" s="130">
        <v>28205</v>
      </c>
      <c r="I10" s="151"/>
    </row>
    <row r="11" spans="1:13" ht="15.95" customHeight="1" thickBot="1">
      <c r="A11" s="135" t="s">
        <v>379</v>
      </c>
      <c r="B11" s="136">
        <v>7.0000000000000007E-2</v>
      </c>
      <c r="C11" s="136">
        <v>0.8</v>
      </c>
      <c r="D11" s="136">
        <v>2.1</v>
      </c>
      <c r="E11" s="137" t="s">
        <v>296</v>
      </c>
      <c r="F11" s="137">
        <v>0.2</v>
      </c>
      <c r="G11" s="136">
        <v>3.7</v>
      </c>
      <c r="H11" s="136">
        <v>6</v>
      </c>
      <c r="I11" s="151"/>
    </row>
    <row r="12" spans="1:13" ht="26.25" customHeight="1" thickBot="1">
      <c r="A12" s="151"/>
      <c r="B12" s="138"/>
      <c r="C12" s="138"/>
      <c r="D12" s="138"/>
      <c r="E12" s="138"/>
      <c r="F12" s="138"/>
      <c r="G12" s="138"/>
      <c r="H12" s="138"/>
      <c r="I12" s="139"/>
      <c r="J12" s="139"/>
      <c r="K12" s="139"/>
      <c r="L12" s="139"/>
    </row>
    <row r="13" spans="1:13" s="373" customFormat="1" ht="15.95" customHeight="1">
      <c r="A13" s="429" t="s">
        <v>374</v>
      </c>
      <c r="B13" s="418" t="s">
        <v>106</v>
      </c>
      <c r="C13" s="420"/>
      <c r="D13" s="418" t="s">
        <v>107</v>
      </c>
      <c r="E13" s="420"/>
      <c r="F13" s="418" t="s">
        <v>108</v>
      </c>
      <c r="G13" s="414"/>
      <c r="H13" s="99"/>
    </row>
    <row r="14" spans="1:13" s="373" customFormat="1" ht="27">
      <c r="A14" s="451"/>
      <c r="B14" s="140" t="s">
        <v>380</v>
      </c>
      <c r="C14" s="359" t="s">
        <v>41</v>
      </c>
      <c r="D14" s="363" t="s">
        <v>109</v>
      </c>
      <c r="E14" s="363" t="s">
        <v>110</v>
      </c>
      <c r="F14" s="363" t="s">
        <v>111</v>
      </c>
      <c r="G14" s="364" t="s">
        <v>112</v>
      </c>
      <c r="H14" s="99"/>
    </row>
    <row r="15" spans="1:13" ht="15.95" customHeight="1">
      <c r="A15" s="126" t="s">
        <v>101</v>
      </c>
      <c r="B15" s="325">
        <v>2</v>
      </c>
      <c r="C15" s="325">
        <v>6</v>
      </c>
      <c r="D15" s="325">
        <v>4</v>
      </c>
      <c r="E15" s="325">
        <v>149</v>
      </c>
      <c r="F15" s="325">
        <v>5417</v>
      </c>
      <c r="G15" s="325">
        <v>215</v>
      </c>
      <c r="H15" s="151"/>
    </row>
    <row r="16" spans="1:13" ht="15.95" customHeight="1">
      <c r="A16" s="128" t="s">
        <v>102</v>
      </c>
      <c r="B16" s="141">
        <v>9.5</v>
      </c>
      <c r="C16" s="129">
        <v>100</v>
      </c>
      <c r="D16" s="142">
        <v>6</v>
      </c>
      <c r="E16" s="142">
        <v>485</v>
      </c>
      <c r="F16" s="142">
        <v>9020</v>
      </c>
      <c r="G16" s="143">
        <v>240</v>
      </c>
      <c r="H16" s="151"/>
    </row>
    <row r="17" spans="1:8" ht="15.95" customHeight="1">
      <c r="A17" s="128" t="s">
        <v>377</v>
      </c>
      <c r="B17" s="130">
        <v>529</v>
      </c>
      <c r="C17" s="130">
        <v>198</v>
      </c>
      <c r="D17" s="130">
        <v>28178</v>
      </c>
      <c r="E17" s="130">
        <v>243549</v>
      </c>
      <c r="F17" s="130">
        <v>100854720</v>
      </c>
      <c r="G17" s="130">
        <v>283320</v>
      </c>
      <c r="H17" s="151"/>
    </row>
    <row r="18" spans="1:8" ht="15.95" customHeight="1">
      <c r="A18" s="128" t="s">
        <v>103</v>
      </c>
      <c r="B18" s="131">
        <v>0</v>
      </c>
      <c r="C18" s="144">
        <v>2</v>
      </c>
      <c r="D18" s="131" t="s">
        <v>296</v>
      </c>
      <c r="E18" s="127">
        <v>12</v>
      </c>
      <c r="F18" s="127">
        <v>15</v>
      </c>
      <c r="G18" s="127">
        <v>1</v>
      </c>
      <c r="H18" s="151"/>
    </row>
    <row r="19" spans="1:8" ht="15.95" customHeight="1">
      <c r="A19" s="128" t="s">
        <v>104</v>
      </c>
      <c r="B19" s="131">
        <v>0</v>
      </c>
      <c r="C19" s="129">
        <v>44</v>
      </c>
      <c r="D19" s="145" t="s">
        <v>296</v>
      </c>
      <c r="E19" s="142">
        <v>15</v>
      </c>
      <c r="F19" s="142">
        <v>16</v>
      </c>
      <c r="G19" s="143">
        <v>1</v>
      </c>
      <c r="H19" s="151"/>
    </row>
    <row r="20" spans="1:8" ht="15.95" customHeight="1">
      <c r="A20" s="128" t="s">
        <v>105</v>
      </c>
      <c r="B20" s="134" t="s">
        <v>296</v>
      </c>
      <c r="C20" s="134">
        <v>347</v>
      </c>
      <c r="D20" s="127" t="s">
        <v>296</v>
      </c>
      <c r="E20" s="127"/>
      <c r="F20" s="127"/>
      <c r="G20" s="127"/>
      <c r="H20" s="151"/>
    </row>
    <row r="21" spans="1:8" ht="15.95" customHeight="1">
      <c r="A21" s="128" t="s">
        <v>378</v>
      </c>
      <c r="B21" s="131">
        <v>0</v>
      </c>
      <c r="C21" s="130">
        <v>41</v>
      </c>
      <c r="D21" s="127" t="s">
        <v>296</v>
      </c>
      <c r="E21" s="130">
        <v>744</v>
      </c>
      <c r="F21" s="130">
        <v>51462</v>
      </c>
      <c r="G21" s="130">
        <v>96</v>
      </c>
      <c r="H21" s="151"/>
    </row>
    <row r="22" spans="1:8" ht="15.95" customHeight="1" thickBot="1">
      <c r="A22" s="135" t="s">
        <v>379</v>
      </c>
      <c r="B22" s="137" t="s">
        <v>296</v>
      </c>
      <c r="C22" s="146">
        <v>20.7</v>
      </c>
      <c r="D22" s="147" t="s">
        <v>296</v>
      </c>
      <c r="E22" s="148">
        <v>0.3</v>
      </c>
      <c r="F22" s="149">
        <v>0.05</v>
      </c>
      <c r="G22" s="150" t="s">
        <v>510</v>
      </c>
      <c r="H22" s="151"/>
    </row>
    <row r="23" spans="1:8" ht="15.95" customHeight="1">
      <c r="A23" s="151" t="s">
        <v>381</v>
      </c>
      <c r="B23" s="151"/>
      <c r="C23" s="151"/>
      <c r="D23" s="151"/>
      <c r="E23" s="151"/>
      <c r="F23" s="151"/>
      <c r="G23" s="56" t="s">
        <v>511</v>
      </c>
      <c r="H23" s="151"/>
    </row>
    <row r="24" spans="1:8">
      <c r="A24" s="151"/>
      <c r="B24" s="151"/>
      <c r="C24" s="151"/>
      <c r="D24" s="151"/>
      <c r="E24" s="151"/>
      <c r="F24" s="151"/>
      <c r="G24" s="151"/>
      <c r="H24" s="151"/>
    </row>
    <row r="25" spans="1:8">
      <c r="A25" s="374"/>
      <c r="B25" s="151"/>
      <c r="C25" s="151"/>
      <c r="D25" s="375"/>
      <c r="E25" s="375"/>
      <c r="F25" s="375"/>
      <c r="G25" s="375"/>
      <c r="H25" s="375"/>
    </row>
    <row r="26" spans="1:8">
      <c r="A26" s="151"/>
      <c r="B26" s="151"/>
      <c r="C26" s="151"/>
      <c r="D26" s="151"/>
      <c r="E26" s="151"/>
      <c r="F26" s="151"/>
      <c r="G26" s="151"/>
      <c r="H26" s="151"/>
    </row>
    <row r="27" spans="1:8">
      <c r="E27" s="376"/>
    </row>
  </sheetData>
  <mergeCells count="10">
    <mergeCell ref="A13:A14"/>
    <mergeCell ref="B13:C13"/>
    <mergeCell ref="D13:E13"/>
    <mergeCell ref="F13:G13"/>
    <mergeCell ref="A2:A3"/>
    <mergeCell ref="C2:F2"/>
    <mergeCell ref="G2:H2"/>
    <mergeCell ref="G4:H4"/>
    <mergeCell ref="G5:H5"/>
    <mergeCell ref="G6:H6"/>
  </mergeCells>
  <phoneticPr fontId="38"/>
  <hyperlinks>
    <hyperlink ref="J1" location="目次!A1" display="目次"/>
  </hyperlinks>
  <printOptions horizontalCentered="1" verticalCentered="1"/>
  <pageMargins left="0.86614173228346458" right="0.86614173228346458" top="0.98425196850393704" bottom="0.98425196850393704" header="0.51181102362204722" footer="0.5118110236220472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zoomScaleNormal="100" workbookViewId="0">
      <selection activeCell="L1" sqref="L1"/>
    </sheetView>
  </sheetViews>
  <sheetFormatPr defaultRowHeight="13.5"/>
  <cols>
    <col min="1" max="1" width="16.25" customWidth="1"/>
    <col min="2" max="2" width="10.125" customWidth="1"/>
    <col min="3" max="10" width="6.75" customWidth="1"/>
  </cols>
  <sheetData>
    <row r="1" spans="1:12">
      <c r="A1" s="326" t="s">
        <v>382</v>
      </c>
      <c r="B1" s="326"/>
      <c r="C1" s="326"/>
      <c r="D1" s="326"/>
      <c r="E1" s="326"/>
      <c r="F1" s="326"/>
      <c r="G1" s="326"/>
      <c r="H1" s="326"/>
      <c r="I1" s="326"/>
      <c r="J1" s="326"/>
      <c r="L1" s="377" t="s">
        <v>508</v>
      </c>
    </row>
    <row r="2" spans="1:12" ht="14.25" thickBot="1">
      <c r="A2" s="326"/>
      <c r="B2" s="326"/>
      <c r="C2" s="326"/>
      <c r="D2" s="326"/>
      <c r="E2" s="326"/>
      <c r="F2" s="326"/>
      <c r="G2" s="326"/>
      <c r="H2" s="326"/>
      <c r="I2" s="326"/>
      <c r="J2" s="326"/>
    </row>
    <row r="3" spans="1:12">
      <c r="A3" s="455" t="s">
        <v>383</v>
      </c>
      <c r="B3" s="455"/>
      <c r="C3" s="456">
        <v>120</v>
      </c>
      <c r="D3" s="456"/>
      <c r="E3" s="456"/>
      <c r="F3" s="327"/>
      <c r="G3" s="327"/>
      <c r="H3" s="327"/>
      <c r="I3" s="327"/>
      <c r="J3" s="327"/>
    </row>
    <row r="4" spans="1:12" ht="14.25" thickBot="1">
      <c r="A4" s="457" t="s">
        <v>384</v>
      </c>
      <c r="B4" s="458"/>
      <c r="C4" s="459">
        <v>366</v>
      </c>
      <c r="D4" s="459"/>
      <c r="E4" s="459"/>
      <c r="F4" s="327"/>
      <c r="G4" s="327"/>
      <c r="H4" s="327"/>
      <c r="I4" s="327"/>
      <c r="J4" s="328" t="s">
        <v>512</v>
      </c>
    </row>
    <row r="5" spans="1:12" ht="13.5" customHeight="1">
      <c r="A5" s="460" t="s">
        <v>385</v>
      </c>
      <c r="B5" s="461"/>
      <c r="C5" s="329" t="s">
        <v>386</v>
      </c>
      <c r="D5" s="329"/>
      <c r="E5" s="329"/>
      <c r="F5" s="329"/>
      <c r="G5" s="329"/>
      <c r="H5" s="329"/>
      <c r="I5" s="330"/>
      <c r="J5" s="331">
        <v>213</v>
      </c>
      <c r="K5" s="332"/>
      <c r="L5" s="332"/>
    </row>
    <row r="6" spans="1:12">
      <c r="A6" s="462"/>
      <c r="B6" s="463"/>
      <c r="C6" s="333" t="s">
        <v>387</v>
      </c>
      <c r="D6" s="333"/>
      <c r="E6" s="333"/>
      <c r="F6" s="333"/>
      <c r="G6" s="333"/>
      <c r="H6" s="333"/>
      <c r="I6" s="334"/>
      <c r="J6" s="335">
        <v>73</v>
      </c>
      <c r="K6" s="332"/>
      <c r="L6" s="332"/>
    </row>
    <row r="7" spans="1:12">
      <c r="A7" s="462"/>
      <c r="B7" s="463"/>
      <c r="C7" s="333" t="s">
        <v>388</v>
      </c>
      <c r="D7" s="333"/>
      <c r="E7" s="333"/>
      <c r="F7" s="333"/>
      <c r="G7" s="333"/>
      <c r="H7" s="333"/>
      <c r="I7" s="334"/>
      <c r="J7" s="335">
        <v>61</v>
      </c>
      <c r="K7" s="332"/>
      <c r="L7" s="332"/>
    </row>
    <row r="8" spans="1:12">
      <c r="A8" s="462"/>
      <c r="B8" s="463"/>
      <c r="C8" s="464" t="s">
        <v>389</v>
      </c>
      <c r="D8" s="465"/>
      <c r="E8" s="333"/>
      <c r="F8" s="333"/>
      <c r="G8" s="333"/>
      <c r="H8" s="333"/>
      <c r="I8" s="334"/>
      <c r="J8" s="335">
        <v>19</v>
      </c>
      <c r="K8" s="332"/>
      <c r="L8" s="332"/>
    </row>
    <row r="9" spans="1:12">
      <c r="A9" s="467" t="s">
        <v>390</v>
      </c>
      <c r="B9" s="467"/>
      <c r="C9" s="468" t="s">
        <v>391</v>
      </c>
      <c r="D9" s="469"/>
      <c r="E9" s="468" t="s">
        <v>392</v>
      </c>
      <c r="F9" s="469"/>
      <c r="G9" s="468" t="s">
        <v>393</v>
      </c>
      <c r="H9" s="469"/>
      <c r="I9" s="468" t="s">
        <v>394</v>
      </c>
      <c r="J9" s="469"/>
      <c r="K9" s="332"/>
      <c r="L9" s="332"/>
    </row>
    <row r="10" spans="1:12">
      <c r="A10" s="467"/>
      <c r="B10" s="467"/>
      <c r="C10" s="468" t="s">
        <v>513</v>
      </c>
      <c r="D10" s="469"/>
      <c r="E10" s="468" t="s">
        <v>514</v>
      </c>
      <c r="F10" s="469"/>
      <c r="G10" s="468" t="s">
        <v>515</v>
      </c>
      <c r="H10" s="469"/>
      <c r="I10" s="468" t="s">
        <v>516</v>
      </c>
      <c r="J10" s="469"/>
      <c r="K10" s="332"/>
      <c r="L10" s="332"/>
    </row>
    <row r="11" spans="1:12">
      <c r="A11" s="470" t="s">
        <v>395</v>
      </c>
      <c r="B11" s="469"/>
      <c r="C11" s="471" t="s">
        <v>396</v>
      </c>
      <c r="D11" s="471"/>
      <c r="E11" s="472">
        <v>0.53</v>
      </c>
      <c r="F11" s="472"/>
      <c r="G11" s="471" t="s">
        <v>397</v>
      </c>
      <c r="H11" s="471"/>
      <c r="I11" s="472">
        <v>0.47</v>
      </c>
      <c r="J11" s="472"/>
      <c r="K11" s="466"/>
      <c r="L11" s="466"/>
    </row>
    <row r="12" spans="1:12">
      <c r="A12" s="480" t="s">
        <v>398</v>
      </c>
      <c r="B12" s="336" t="s">
        <v>399</v>
      </c>
      <c r="C12" s="483">
        <v>3</v>
      </c>
      <c r="D12" s="483"/>
      <c r="E12" s="483"/>
      <c r="F12" s="483"/>
      <c r="G12" s="484">
        <v>1.4</v>
      </c>
      <c r="H12" s="484"/>
      <c r="I12" s="484"/>
      <c r="J12" s="484"/>
      <c r="K12" s="466"/>
      <c r="L12" s="466"/>
    </row>
    <row r="13" spans="1:12">
      <c r="A13" s="481"/>
      <c r="B13" s="337" t="s">
        <v>400</v>
      </c>
      <c r="C13" s="473">
        <v>9.3000000000000007</v>
      </c>
      <c r="D13" s="473"/>
      <c r="E13" s="473"/>
      <c r="F13" s="473"/>
      <c r="G13" s="474">
        <v>7.6</v>
      </c>
      <c r="H13" s="474"/>
      <c r="I13" s="474"/>
      <c r="J13" s="474"/>
      <c r="K13" s="466"/>
      <c r="L13" s="466"/>
    </row>
    <row r="14" spans="1:12">
      <c r="A14" s="481"/>
      <c r="B14" s="337" t="s">
        <v>401</v>
      </c>
      <c r="C14" s="473">
        <v>3.3</v>
      </c>
      <c r="D14" s="473"/>
      <c r="E14" s="473"/>
      <c r="F14" s="473"/>
      <c r="G14" s="474">
        <v>4.4000000000000004</v>
      </c>
      <c r="H14" s="474"/>
      <c r="I14" s="474"/>
      <c r="J14" s="474"/>
      <c r="K14" s="466"/>
      <c r="L14" s="466"/>
    </row>
    <row r="15" spans="1:12">
      <c r="A15" s="481"/>
      <c r="B15" s="337" t="s">
        <v>402</v>
      </c>
      <c r="C15" s="473">
        <v>3</v>
      </c>
      <c r="D15" s="473"/>
      <c r="E15" s="473"/>
      <c r="F15" s="473"/>
      <c r="G15" s="474">
        <v>5.5</v>
      </c>
      <c r="H15" s="474"/>
      <c r="I15" s="474"/>
      <c r="J15" s="474"/>
      <c r="K15" s="466"/>
      <c r="L15" s="466"/>
    </row>
    <row r="16" spans="1:12">
      <c r="A16" s="481"/>
      <c r="B16" s="337" t="s">
        <v>403</v>
      </c>
      <c r="C16" s="473">
        <v>6.6</v>
      </c>
      <c r="D16" s="473"/>
      <c r="E16" s="473"/>
      <c r="F16" s="473"/>
      <c r="G16" s="474">
        <v>5.5</v>
      </c>
      <c r="H16" s="474"/>
      <c r="I16" s="474"/>
      <c r="J16" s="474"/>
      <c r="K16" s="466"/>
      <c r="L16" s="466"/>
    </row>
    <row r="17" spans="1:12" ht="14.25" thickBot="1">
      <c r="A17" s="482"/>
      <c r="B17" s="338" t="s">
        <v>404</v>
      </c>
      <c r="C17" s="475">
        <v>27.8</v>
      </c>
      <c r="D17" s="475"/>
      <c r="E17" s="475"/>
      <c r="F17" s="475"/>
      <c r="G17" s="476">
        <v>22.6</v>
      </c>
      <c r="H17" s="476"/>
      <c r="I17" s="476"/>
      <c r="J17" s="476"/>
      <c r="K17" s="477"/>
      <c r="L17" s="478"/>
    </row>
    <row r="18" spans="1:12">
      <c r="A18" s="326"/>
      <c r="B18" s="326"/>
      <c r="C18" s="326"/>
      <c r="D18" s="326"/>
      <c r="E18" s="326"/>
      <c r="F18" s="326"/>
      <c r="G18" s="326"/>
      <c r="H18" s="326"/>
      <c r="I18" s="326"/>
      <c r="J18" s="326"/>
    </row>
    <row r="19" spans="1:12" ht="14.25" thickBot="1">
      <c r="A19" s="326"/>
      <c r="B19" s="326"/>
      <c r="C19" s="326"/>
      <c r="D19" s="326"/>
      <c r="E19" s="326"/>
      <c r="F19" s="326"/>
      <c r="G19" s="326"/>
      <c r="H19" s="326"/>
      <c r="I19" s="326"/>
      <c r="J19" s="326"/>
    </row>
    <row r="20" spans="1:12">
      <c r="A20" s="455" t="s">
        <v>405</v>
      </c>
      <c r="B20" s="479"/>
      <c r="C20" s="455" t="s">
        <v>406</v>
      </c>
      <c r="D20" s="455"/>
      <c r="E20" s="455"/>
      <c r="F20" s="455"/>
      <c r="G20" s="455" t="s">
        <v>407</v>
      </c>
      <c r="H20" s="455"/>
      <c r="I20" s="455"/>
      <c r="J20" s="455"/>
    </row>
    <row r="21" spans="1:12">
      <c r="A21" s="485">
        <v>24</v>
      </c>
      <c r="B21" s="486"/>
      <c r="C21" s="487">
        <v>455</v>
      </c>
      <c r="D21" s="487"/>
      <c r="E21" s="487"/>
      <c r="F21" s="487"/>
      <c r="G21" s="488">
        <v>1880</v>
      </c>
      <c r="H21" s="488"/>
      <c r="I21" s="488"/>
      <c r="J21" s="488"/>
    </row>
    <row r="22" spans="1:12">
      <c r="A22" s="485">
        <v>25</v>
      </c>
      <c r="B22" s="486"/>
      <c r="C22" s="487">
        <v>382</v>
      </c>
      <c r="D22" s="487"/>
      <c r="E22" s="487"/>
      <c r="F22" s="487"/>
      <c r="G22" s="488">
        <v>1619</v>
      </c>
      <c r="H22" s="488"/>
      <c r="I22" s="488"/>
      <c r="J22" s="488"/>
    </row>
    <row r="23" spans="1:12">
      <c r="A23" s="485">
        <v>26</v>
      </c>
      <c r="B23" s="486"/>
      <c r="C23" s="492">
        <v>357</v>
      </c>
      <c r="D23" s="492"/>
      <c r="E23" s="492"/>
      <c r="F23" s="492"/>
      <c r="G23" s="493">
        <v>1578</v>
      </c>
      <c r="H23" s="493"/>
      <c r="I23" s="493"/>
      <c r="J23" s="493"/>
    </row>
    <row r="24" spans="1:12">
      <c r="A24" s="485">
        <v>27</v>
      </c>
      <c r="B24" s="486"/>
      <c r="C24" s="494">
        <v>400</v>
      </c>
      <c r="D24" s="492"/>
      <c r="E24" s="492"/>
      <c r="F24" s="492"/>
      <c r="G24" s="493">
        <v>1894</v>
      </c>
      <c r="H24" s="493"/>
      <c r="I24" s="493"/>
      <c r="J24" s="493"/>
    </row>
    <row r="25" spans="1:12" ht="14.25" thickBot="1">
      <c r="A25" s="489">
        <v>28</v>
      </c>
      <c r="B25" s="482"/>
      <c r="C25" s="490">
        <v>366</v>
      </c>
      <c r="D25" s="490"/>
      <c r="E25" s="490"/>
      <c r="F25" s="490"/>
      <c r="G25" s="491">
        <v>1609</v>
      </c>
      <c r="H25" s="491"/>
      <c r="I25" s="491"/>
      <c r="J25" s="491"/>
    </row>
    <row r="26" spans="1:12">
      <c r="A26" s="326"/>
      <c r="B26" s="326"/>
      <c r="C26" s="326"/>
      <c r="D26" s="326"/>
      <c r="E26" s="326"/>
      <c r="F26" s="326"/>
      <c r="G26" s="326"/>
      <c r="H26" s="326"/>
      <c r="I26" s="326"/>
      <c r="J26" s="326"/>
    </row>
    <row r="27" spans="1:12">
      <c r="A27" s="339"/>
    </row>
  </sheetData>
  <mergeCells count="58">
    <mergeCell ref="A25:B25"/>
    <mergeCell ref="C25:F25"/>
    <mergeCell ref="G25:J25"/>
    <mergeCell ref="A23:B23"/>
    <mergeCell ref="C23:F23"/>
    <mergeCell ref="G23:J23"/>
    <mergeCell ref="A24:B24"/>
    <mergeCell ref="C24:F24"/>
    <mergeCell ref="G24:J24"/>
    <mergeCell ref="A21:B21"/>
    <mergeCell ref="C21:F21"/>
    <mergeCell ref="G21:J21"/>
    <mergeCell ref="A22:B22"/>
    <mergeCell ref="C22:F22"/>
    <mergeCell ref="G22:J22"/>
    <mergeCell ref="C17:F17"/>
    <mergeCell ref="G17:J17"/>
    <mergeCell ref="K17:L17"/>
    <mergeCell ref="A20:B20"/>
    <mergeCell ref="C20:F20"/>
    <mergeCell ref="G20:J20"/>
    <mergeCell ref="A12:A17"/>
    <mergeCell ref="C12:F12"/>
    <mergeCell ref="G12:J12"/>
    <mergeCell ref="K12:L12"/>
    <mergeCell ref="C13:F13"/>
    <mergeCell ref="G13:J13"/>
    <mergeCell ref="K13:L13"/>
    <mergeCell ref="C14:F14"/>
    <mergeCell ref="G14:J14"/>
    <mergeCell ref="K14:L14"/>
    <mergeCell ref="C15:F15"/>
    <mergeCell ref="G15:J15"/>
    <mergeCell ref="K15:L15"/>
    <mergeCell ref="C16:F16"/>
    <mergeCell ref="G16:J16"/>
    <mergeCell ref="K16:L16"/>
    <mergeCell ref="K11:L11"/>
    <mergeCell ref="A9:B10"/>
    <mergeCell ref="C9:D9"/>
    <mergeCell ref="E9:F9"/>
    <mergeCell ref="G9:H9"/>
    <mergeCell ref="I9:J9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3:B3"/>
    <mergeCell ref="C3:E3"/>
    <mergeCell ref="A4:B4"/>
    <mergeCell ref="C4:E4"/>
    <mergeCell ref="A5:B8"/>
    <mergeCell ref="C8:D8"/>
  </mergeCells>
  <phoneticPr fontId="38"/>
  <hyperlinks>
    <hyperlink ref="L1" location="目次!A1" display="目次"/>
  </hyperlinks>
  <pageMargins left="0.7" right="0.7" top="0.75" bottom="0.75" header="0.3" footer="0.3"/>
  <colBreaks count="1" manualBreakCount="1">
    <brk id="10" max="1048575" man="1"/>
  </colBreaks>
</worksheet>
</file>