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2版市勢の概要\05　2版公開データ\C 人口\"/>
    </mc:Choice>
  </mc:AlternateContent>
  <bookViews>
    <workbookView xWindow="0" yWindow="0" windowWidth="21570" windowHeight="7905"/>
  </bookViews>
  <sheets>
    <sheet name="目次" sheetId="22" r:id="rId1"/>
    <sheet name="10" sheetId="56" r:id="rId2"/>
    <sheet name="11 " sheetId="63" r:id="rId3"/>
    <sheet name="12" sheetId="25" r:id="rId4"/>
    <sheet name="14" sheetId="58" r:id="rId5"/>
    <sheet name="15" sheetId="59" r:id="rId6"/>
    <sheet name="16" sheetId="28" r:id="rId7"/>
    <sheet name="17" sheetId="60" r:id="rId8"/>
    <sheet name="18" sheetId="61" r:id="rId9"/>
    <sheet name="19-1" sheetId="31" r:id="rId10"/>
    <sheet name="19-2" sheetId="32" r:id="rId11"/>
    <sheet name="20" sheetId="33" r:id="rId12"/>
    <sheet name="21" sheetId="34" r:id="rId13"/>
    <sheet name="22" sheetId="35" r:id="rId14"/>
    <sheet name="23" sheetId="36" r:id="rId15"/>
    <sheet name="24" sheetId="40" r:id="rId16"/>
    <sheet name="25" sheetId="37" r:id="rId17"/>
    <sheet name="26" sheetId="38" r:id="rId18"/>
    <sheet name="27" sheetId="62" r:id="rId19"/>
  </sheets>
  <definedNames>
    <definedName name="_xlnm._FilterDatabase" localSheetId="2" hidden="1">'11 '!#REF!</definedName>
    <definedName name="_xlnm._FilterDatabase" localSheetId="7" hidden="1">'17'!#REF!</definedName>
    <definedName name="Data" localSheetId="10">#REF!</definedName>
    <definedName name="Data" localSheetId="15">#REF!</definedName>
    <definedName name="Data" localSheetId="0">#REF!</definedName>
    <definedName name="Data">#REF!</definedName>
    <definedName name="DataEnd" localSheetId="10">#REF!</definedName>
    <definedName name="DataEnd" localSheetId="15">#REF!</definedName>
    <definedName name="DataEnd" localSheetId="0">#REF!</definedName>
    <definedName name="DataEnd">#REF!</definedName>
    <definedName name="Hyousoku" localSheetId="10">#REF!</definedName>
    <definedName name="Hyousoku" localSheetId="15">#REF!</definedName>
    <definedName name="Hyousoku" localSheetId="0">#REF!</definedName>
    <definedName name="Hyousoku">#REF!</definedName>
    <definedName name="HyousokuArea" localSheetId="10">#REF!</definedName>
    <definedName name="HyousokuArea" localSheetId="15">#REF!</definedName>
    <definedName name="HyousokuArea" localSheetId="0">#REF!</definedName>
    <definedName name="HyousokuArea">#REF!</definedName>
    <definedName name="HyousokuEnd" localSheetId="10">#REF!</definedName>
    <definedName name="HyousokuEnd" localSheetId="15">#REF!</definedName>
    <definedName name="HyousokuEnd" localSheetId="0">#REF!</definedName>
    <definedName name="HyousokuEnd">#REF!</definedName>
    <definedName name="Hyoutou" localSheetId="10">#REF!</definedName>
    <definedName name="Hyoutou" localSheetId="15">#REF!</definedName>
    <definedName name="Hyoutou" localSheetId="0">#REF!</definedName>
    <definedName name="Hyoutou">#REF!</definedName>
    <definedName name="_xlnm.Print_Area" localSheetId="1">'10'!$A$1:$L$65</definedName>
    <definedName name="_xlnm.Print_Area" localSheetId="7">'17'!$A$1:$K$100</definedName>
    <definedName name="_xlnm.Print_Area" localSheetId="11">'20'!$A$1:$G$43</definedName>
    <definedName name="_xlnm.Print_Area" localSheetId="12">'21'!$A$1:$M$36</definedName>
    <definedName name="_xlnm.Print_Area" localSheetId="13">'22'!$A$1:$P$7</definedName>
    <definedName name="_xlnm.Print_Area" localSheetId="14">'23'!$A$1:$O$7</definedName>
    <definedName name="_xlnm.Print_Area" localSheetId="15">'24'!$A$1:$AB$53</definedName>
    <definedName name="_xlnm.Print_Area" localSheetId="16">'25'!$A$1:$R$72</definedName>
    <definedName name="_xlnm.Print_Area" localSheetId="18">'27'!$A$1:$D$34</definedName>
    <definedName name="Title" localSheetId="10">#REF!</definedName>
    <definedName name="Title" localSheetId="15">#REF!</definedName>
    <definedName name="Title" localSheetId="0">#REF!</definedName>
    <definedName name="Title">#REF!</definedName>
    <definedName name="TitleEnglish" localSheetId="10">#REF!</definedName>
    <definedName name="TitleEnglish" localSheetId="15">#REF!</definedName>
    <definedName name="TitleEnglish" localSheetId="0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H75" i="60" l="1"/>
  <c r="H74" i="60"/>
  <c r="H73" i="60"/>
  <c r="H72" i="60"/>
  <c r="H69" i="60"/>
  <c r="H66" i="60"/>
  <c r="H65" i="60"/>
  <c r="H64" i="60"/>
  <c r="H63" i="60"/>
  <c r="H62" i="60"/>
  <c r="H61" i="60"/>
  <c r="H60" i="60"/>
  <c r="H59" i="60"/>
  <c r="H58" i="60"/>
  <c r="H57" i="60"/>
  <c r="B96" i="60"/>
  <c r="B95" i="60"/>
  <c r="B94" i="60"/>
  <c r="B93" i="60"/>
  <c r="B92" i="60"/>
  <c r="B91" i="60"/>
  <c r="B90" i="60"/>
  <c r="B89" i="60"/>
  <c r="B88" i="60"/>
  <c r="B87" i="60"/>
  <c r="B84" i="60"/>
  <c r="B83" i="60"/>
  <c r="B82" i="60"/>
  <c r="B81" i="60"/>
  <c r="B80" i="60"/>
  <c r="B79" i="60"/>
  <c r="B78" i="60"/>
  <c r="B75" i="60"/>
  <c r="B74" i="60"/>
  <c r="B73" i="60"/>
  <c r="B72" i="60"/>
  <c r="B69" i="60"/>
  <c r="B68" i="60"/>
  <c r="B67" i="60"/>
  <c r="B64" i="60"/>
  <c r="B61" i="60"/>
  <c r="B60" i="60"/>
  <c r="B59" i="60"/>
  <c r="B58" i="60"/>
  <c r="B57" i="60"/>
  <c r="H51" i="60"/>
  <c r="H48" i="60"/>
  <c r="H47" i="60"/>
  <c r="H44" i="60"/>
  <c r="H41" i="60"/>
  <c r="H40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3" i="60"/>
  <c r="H20" i="60"/>
  <c r="H19" i="60"/>
  <c r="H18" i="60"/>
  <c r="H17" i="60"/>
  <c r="H16" i="60"/>
  <c r="H15" i="60"/>
  <c r="H14" i="60"/>
  <c r="H13" i="60"/>
  <c r="H12" i="60"/>
  <c r="H11" i="60"/>
  <c r="H10" i="60"/>
  <c r="H7" i="60"/>
  <c r="H6" i="60"/>
  <c r="H5" i="60"/>
  <c r="H4" i="60"/>
  <c r="B52" i="60"/>
  <c r="B51" i="60"/>
  <c r="B50" i="60"/>
  <c r="B49" i="60"/>
  <c r="B48" i="60"/>
  <c r="B47" i="60"/>
  <c r="B46" i="60"/>
  <c r="B45" i="60"/>
  <c r="B44" i="60"/>
  <c r="B43" i="60"/>
  <c r="B42" i="60"/>
  <c r="B41" i="60"/>
  <c r="B40" i="60"/>
  <c r="B39" i="60"/>
  <c r="B36" i="60"/>
  <c r="B35" i="60"/>
  <c r="B34" i="60"/>
  <c r="B33" i="60"/>
  <c r="B32" i="60"/>
  <c r="B31" i="60"/>
  <c r="B30" i="60"/>
  <c r="B29" i="60"/>
  <c r="B28" i="60"/>
  <c r="B27" i="60"/>
  <c r="B26" i="60"/>
  <c r="B25" i="60"/>
  <c r="B24" i="60"/>
  <c r="B23" i="60"/>
  <c r="B22" i="60"/>
  <c r="B21" i="60"/>
  <c r="B18" i="60"/>
  <c r="B17" i="60"/>
  <c r="B16" i="60"/>
  <c r="B15" i="60"/>
  <c r="B14" i="60"/>
  <c r="B13" i="60"/>
  <c r="B12" i="60"/>
  <c r="B11" i="60"/>
  <c r="B10" i="60"/>
  <c r="B9" i="60"/>
  <c r="B8" i="60"/>
  <c r="B7" i="60"/>
  <c r="B6" i="60"/>
  <c r="G4" i="63" l="1"/>
  <c r="H4" i="63"/>
  <c r="G5" i="63"/>
  <c r="H5" i="63"/>
  <c r="F6" i="63"/>
  <c r="F4" i="63" s="1"/>
  <c r="F7" i="63"/>
  <c r="F8" i="63"/>
  <c r="F9" i="63"/>
  <c r="F10" i="63"/>
  <c r="G11" i="63"/>
  <c r="H11" i="63"/>
  <c r="F12" i="63"/>
  <c r="F11" i="63" s="1"/>
  <c r="I11" i="63" s="1"/>
  <c r="F13" i="63"/>
  <c r="F14" i="63"/>
  <c r="F15" i="63"/>
  <c r="F16" i="63"/>
  <c r="G17" i="63"/>
  <c r="H17" i="63"/>
  <c r="F18" i="63"/>
  <c r="F17" i="63" s="1"/>
  <c r="I17" i="63" s="1"/>
  <c r="F19" i="63"/>
  <c r="F20" i="63"/>
  <c r="F21" i="63"/>
  <c r="F22" i="63"/>
  <c r="G23" i="63"/>
  <c r="H23" i="63"/>
  <c r="F24" i="63"/>
  <c r="F23" i="63" s="1"/>
  <c r="F25" i="63"/>
  <c r="F26" i="63"/>
  <c r="F27" i="63"/>
  <c r="F28" i="63"/>
  <c r="G29" i="63"/>
  <c r="H29" i="63"/>
  <c r="F30" i="63"/>
  <c r="F29" i="63" s="1"/>
  <c r="I29" i="63" s="1"/>
  <c r="F31" i="63"/>
  <c r="F32" i="63"/>
  <c r="F33" i="63"/>
  <c r="F34" i="63"/>
  <c r="G35" i="63"/>
  <c r="H35" i="63"/>
  <c r="F36" i="63"/>
  <c r="F35" i="63" s="1"/>
  <c r="I35" i="63" s="1"/>
  <c r="F37" i="63"/>
  <c r="F38" i="63"/>
  <c r="F39" i="63"/>
  <c r="F40" i="63"/>
  <c r="G41" i="63"/>
  <c r="H41" i="63"/>
  <c r="F42" i="63"/>
  <c r="F41" i="63" s="1"/>
  <c r="I41" i="63" s="1"/>
  <c r="F43" i="63"/>
  <c r="F44" i="63"/>
  <c r="F45" i="63"/>
  <c r="F46" i="63"/>
  <c r="G47" i="63"/>
  <c r="H47" i="63"/>
  <c r="F48" i="63"/>
  <c r="F47" i="63" s="1"/>
  <c r="F49" i="63"/>
  <c r="F50" i="63"/>
  <c r="F51" i="63"/>
  <c r="F52" i="63"/>
  <c r="G53" i="63"/>
  <c r="H53" i="63"/>
  <c r="F54" i="63"/>
  <c r="F53" i="63" s="1"/>
  <c r="I53" i="63" s="1"/>
  <c r="F55" i="63"/>
  <c r="F56" i="63"/>
  <c r="F57" i="63"/>
  <c r="F58" i="63"/>
  <c r="G59" i="63"/>
  <c r="H59" i="63"/>
  <c r="F60" i="63"/>
  <c r="F59" i="63" s="1"/>
  <c r="I59" i="63" s="1"/>
  <c r="F61" i="63"/>
  <c r="F62" i="63"/>
  <c r="F63" i="63"/>
  <c r="F64" i="63"/>
  <c r="G70" i="63"/>
  <c r="H70" i="63"/>
  <c r="F71" i="63"/>
  <c r="F70" i="63" s="1"/>
  <c r="I70" i="63" s="1"/>
  <c r="F72" i="63"/>
  <c r="F73" i="63"/>
  <c r="F74" i="63"/>
  <c r="F75" i="63"/>
  <c r="G76" i="63"/>
  <c r="H76" i="63"/>
  <c r="F77" i="63"/>
  <c r="F76" i="63" s="1"/>
  <c r="I76" i="63" s="1"/>
  <c r="F78" i="63"/>
  <c r="F79" i="63"/>
  <c r="F80" i="63"/>
  <c r="F81" i="63"/>
  <c r="G82" i="63"/>
  <c r="H82" i="63"/>
  <c r="F83" i="63"/>
  <c r="F82" i="63" s="1"/>
  <c r="I82" i="63" s="1"/>
  <c r="F84" i="63"/>
  <c r="F85" i="63"/>
  <c r="F86" i="63"/>
  <c r="F87" i="63"/>
  <c r="G88" i="63"/>
  <c r="H88" i="63"/>
  <c r="F89" i="63"/>
  <c r="F88" i="63" s="1"/>
  <c r="I88" i="63" s="1"/>
  <c r="F90" i="63"/>
  <c r="F91" i="63"/>
  <c r="F92" i="63"/>
  <c r="F93" i="63"/>
  <c r="G94" i="63"/>
  <c r="H94" i="63"/>
  <c r="F95" i="63"/>
  <c r="F94" i="63" s="1"/>
  <c r="I94" i="63" s="1"/>
  <c r="F96" i="63"/>
  <c r="F97" i="63"/>
  <c r="F98" i="63"/>
  <c r="F99" i="63"/>
  <c r="G100" i="63"/>
  <c r="H100" i="63"/>
  <c r="F101" i="63"/>
  <c r="F100" i="63" s="1"/>
  <c r="I100" i="63" s="1"/>
  <c r="F102" i="63"/>
  <c r="F103" i="63"/>
  <c r="F104" i="63"/>
  <c r="F105" i="63"/>
  <c r="G106" i="63"/>
  <c r="H106" i="63"/>
  <c r="F107" i="63"/>
  <c r="F106" i="63" s="1"/>
  <c r="I106" i="63" s="1"/>
  <c r="F108" i="63"/>
  <c r="F109" i="63"/>
  <c r="F110" i="63"/>
  <c r="F111" i="63"/>
  <c r="G112" i="63"/>
  <c r="H112" i="63"/>
  <c r="F113" i="63"/>
  <c r="F112" i="63" s="1"/>
  <c r="I112" i="63" s="1"/>
  <c r="F114" i="63"/>
  <c r="F115" i="63"/>
  <c r="F116" i="63"/>
  <c r="F117" i="63"/>
  <c r="G118" i="63"/>
  <c r="H118" i="63"/>
  <c r="F119" i="63"/>
  <c r="F118" i="63" s="1"/>
  <c r="I118" i="63" s="1"/>
  <c r="F120" i="63"/>
  <c r="F121" i="63"/>
  <c r="F122" i="63"/>
  <c r="F123" i="63"/>
  <c r="G124" i="63"/>
  <c r="H124" i="63"/>
  <c r="F125" i="63"/>
  <c r="F124" i="63" s="1"/>
  <c r="I124" i="63" s="1"/>
  <c r="F126" i="63"/>
  <c r="F127" i="63"/>
  <c r="F128" i="63"/>
  <c r="F129" i="63"/>
  <c r="F130" i="63"/>
  <c r="F131" i="63"/>
  <c r="I47" i="63" l="1"/>
  <c r="I23" i="63"/>
  <c r="I75" i="63"/>
  <c r="I78" i="63"/>
  <c r="I80" i="63"/>
  <c r="I83" i="63"/>
  <c r="I87" i="63"/>
  <c r="I90" i="63"/>
  <c r="I92" i="63"/>
  <c r="I95" i="63"/>
  <c r="I99" i="63"/>
  <c r="I104" i="63"/>
  <c r="I107" i="63"/>
  <c r="I109" i="63"/>
  <c r="I114" i="63"/>
  <c r="I121" i="63"/>
  <c r="I128" i="63"/>
  <c r="I16" i="63"/>
  <c r="I19" i="63"/>
  <c r="I28" i="63"/>
  <c r="I31" i="63"/>
  <c r="I40" i="63"/>
  <c r="I43" i="63"/>
  <c r="I52" i="63"/>
  <c r="I55" i="63"/>
  <c r="I62" i="63"/>
  <c r="I77" i="63"/>
  <c r="I81" i="63"/>
  <c r="I84" i="63"/>
  <c r="I91" i="63"/>
  <c r="I98" i="63"/>
  <c r="I101" i="63"/>
  <c r="I105" i="63"/>
  <c r="I108" i="63"/>
  <c r="I115" i="63"/>
  <c r="I122" i="63"/>
  <c r="I125" i="63"/>
  <c r="I129" i="63"/>
  <c r="I6" i="63"/>
  <c r="I8" i="63"/>
  <c r="I10" i="63"/>
  <c r="I13" i="63"/>
  <c r="I15" i="63"/>
  <c r="I18" i="63"/>
  <c r="I20" i="63"/>
  <c r="I22" i="63"/>
  <c r="I25" i="63"/>
  <c r="I27" i="63"/>
  <c r="I30" i="63"/>
  <c r="I32" i="63"/>
  <c r="I34" i="63"/>
  <c r="I37" i="63"/>
  <c r="I39" i="63"/>
  <c r="I42" i="63"/>
  <c r="I44" i="63"/>
  <c r="I46" i="63"/>
  <c r="I49" i="63"/>
  <c r="I51" i="63"/>
  <c r="I54" i="63"/>
  <c r="I56" i="63"/>
  <c r="I58" i="63"/>
  <c r="I61" i="63"/>
  <c r="I63" i="63"/>
  <c r="I71" i="63"/>
  <c r="I73" i="63"/>
  <c r="I85" i="63"/>
  <c r="I97" i="63"/>
  <c r="I102" i="63"/>
  <c r="I111" i="63"/>
  <c r="I116" i="63"/>
  <c r="I119" i="63"/>
  <c r="I123" i="63"/>
  <c r="I126" i="63"/>
  <c r="I130" i="63"/>
  <c r="I4" i="63"/>
  <c r="I7" i="63"/>
  <c r="I9" i="63"/>
  <c r="I12" i="63"/>
  <c r="I14" i="63"/>
  <c r="I21" i="63"/>
  <c r="I24" i="63"/>
  <c r="I26" i="63"/>
  <c r="I33" i="63"/>
  <c r="I36" i="63"/>
  <c r="I38" i="63"/>
  <c r="I45" i="63"/>
  <c r="I48" i="63"/>
  <c r="I50" i="63"/>
  <c r="I57" i="63"/>
  <c r="I60" i="63"/>
  <c r="I64" i="63"/>
  <c r="I72" i="63"/>
  <c r="I74" i="63"/>
  <c r="I79" i="63"/>
  <c r="I86" i="63"/>
  <c r="I89" i="63"/>
  <c r="I93" i="63"/>
  <c r="I96" i="63"/>
  <c r="I103" i="63"/>
  <c r="I110" i="63"/>
  <c r="I113" i="63"/>
  <c r="I117" i="63"/>
  <c r="I120" i="63"/>
  <c r="I127" i="63"/>
  <c r="I131" i="63"/>
  <c r="F5" i="63"/>
  <c r="I5" i="63" s="1"/>
  <c r="L59" i="56" l="1"/>
  <c r="J59" i="56"/>
  <c r="I59" i="56"/>
  <c r="H59" i="56"/>
  <c r="L58" i="56"/>
  <c r="J58" i="56"/>
  <c r="I58" i="56"/>
  <c r="H58" i="56"/>
  <c r="I9" i="61" l="1"/>
  <c r="H9" i="61"/>
  <c r="E86" i="60" l="1"/>
  <c r="D86" i="60"/>
  <c r="C86" i="60"/>
  <c r="B86" i="60"/>
  <c r="B77" i="60"/>
  <c r="E77" i="60"/>
  <c r="D77" i="60"/>
  <c r="C77" i="60"/>
  <c r="H71" i="60"/>
  <c r="K71" i="60"/>
  <c r="J71" i="60"/>
  <c r="I71" i="60"/>
  <c r="F71" i="60"/>
  <c r="E71" i="60"/>
  <c r="D71" i="60"/>
  <c r="C71" i="60"/>
  <c r="B71" i="60"/>
  <c r="K68" i="60"/>
  <c r="J68" i="60"/>
  <c r="I68" i="60"/>
  <c r="H68" i="60"/>
  <c r="B66" i="60"/>
  <c r="E66" i="60"/>
  <c r="D66" i="60"/>
  <c r="C66" i="60"/>
  <c r="B63" i="60"/>
  <c r="E63" i="60"/>
  <c r="D63" i="60"/>
  <c r="C63" i="60"/>
  <c r="K56" i="60"/>
  <c r="J56" i="60"/>
  <c r="I56" i="60"/>
  <c r="H56" i="60"/>
  <c r="E56" i="60"/>
  <c r="D56" i="60"/>
  <c r="C56" i="60"/>
  <c r="B56" i="60"/>
  <c r="K50" i="60"/>
  <c r="J50" i="60"/>
  <c r="I50" i="60"/>
  <c r="H50" i="60"/>
  <c r="H46" i="60"/>
  <c r="K46" i="60"/>
  <c r="J46" i="60"/>
  <c r="I46" i="60"/>
  <c r="H43" i="60"/>
  <c r="K43" i="60"/>
  <c r="J43" i="60"/>
  <c r="I43" i="60"/>
  <c r="H39" i="60"/>
  <c r="K39" i="60"/>
  <c r="J39" i="60"/>
  <c r="I39" i="60"/>
  <c r="E38" i="60"/>
  <c r="D38" i="60"/>
  <c r="C38" i="60"/>
  <c r="B38" i="60"/>
  <c r="H25" i="60"/>
  <c r="K25" i="60"/>
  <c r="J25" i="60"/>
  <c r="I25" i="60"/>
  <c r="K22" i="60"/>
  <c r="J22" i="60"/>
  <c r="I22" i="60"/>
  <c r="H22" i="60"/>
  <c r="B20" i="60"/>
  <c r="E20" i="60"/>
  <c r="D20" i="60"/>
  <c r="C20" i="60"/>
  <c r="H9" i="60"/>
  <c r="K9" i="60"/>
  <c r="J9" i="60"/>
  <c r="I9" i="60"/>
  <c r="H3" i="60"/>
  <c r="E5" i="60"/>
  <c r="D5" i="60"/>
  <c r="C5" i="60"/>
  <c r="B5" i="60"/>
  <c r="K3" i="60"/>
  <c r="J3" i="60"/>
  <c r="I3" i="60"/>
  <c r="C3" i="60" l="1"/>
  <c r="D3" i="60"/>
  <c r="E3" i="60"/>
  <c r="B3" i="60"/>
  <c r="L56" i="56" l="1"/>
  <c r="J56" i="56"/>
  <c r="I56" i="56"/>
  <c r="H56" i="56"/>
  <c r="L55" i="56"/>
  <c r="J55" i="56"/>
  <c r="I55" i="56"/>
  <c r="H55" i="56"/>
  <c r="L54" i="56"/>
  <c r="J54" i="56"/>
  <c r="I54" i="56"/>
  <c r="H54" i="56"/>
  <c r="L53" i="56"/>
  <c r="J53" i="56"/>
  <c r="I53" i="56"/>
  <c r="H53" i="56"/>
  <c r="L52" i="56"/>
  <c r="J52" i="56"/>
  <c r="I52" i="56"/>
  <c r="H52" i="56"/>
  <c r="L51" i="56"/>
  <c r="J51" i="56"/>
  <c r="I51" i="56"/>
  <c r="H51" i="56"/>
  <c r="L50" i="56"/>
  <c r="J50" i="56"/>
  <c r="H50" i="56"/>
  <c r="L49" i="56"/>
  <c r="J49" i="56"/>
  <c r="H49" i="56"/>
  <c r="L48" i="56"/>
  <c r="J48" i="56"/>
  <c r="H48" i="56"/>
  <c r="L47" i="56"/>
  <c r="J47" i="56"/>
  <c r="I47" i="56"/>
  <c r="H47" i="56"/>
  <c r="L46" i="56"/>
  <c r="H46" i="56"/>
  <c r="Z43" i="38" l="1"/>
  <c r="Y43" i="38"/>
  <c r="X43" i="38"/>
  <c r="W43" i="38"/>
  <c r="V43" i="38"/>
  <c r="U43" i="38"/>
  <c r="T43" i="38"/>
  <c r="S43" i="38"/>
  <c r="R43" i="38"/>
  <c r="Q43" i="38"/>
  <c r="P43" i="38"/>
  <c r="M43" i="38"/>
  <c r="L43" i="38"/>
  <c r="K43" i="38"/>
  <c r="J43" i="38"/>
  <c r="I43" i="38"/>
  <c r="H43" i="38"/>
  <c r="G43" i="38"/>
  <c r="F43" i="38"/>
  <c r="E43" i="38"/>
  <c r="D43" i="38"/>
  <c r="C43" i="38"/>
  <c r="Z23" i="38"/>
  <c r="Y23" i="38"/>
  <c r="X23" i="38"/>
  <c r="W23" i="38"/>
  <c r="V23" i="38"/>
  <c r="U23" i="38"/>
  <c r="T23" i="38"/>
  <c r="S23" i="38"/>
  <c r="R23" i="38"/>
  <c r="Q23" i="38"/>
  <c r="P23" i="38"/>
  <c r="M23" i="38"/>
  <c r="L23" i="38"/>
  <c r="K23" i="38"/>
  <c r="J23" i="38"/>
  <c r="I23" i="38"/>
  <c r="H23" i="38"/>
  <c r="G23" i="38"/>
  <c r="F23" i="38"/>
  <c r="E23" i="38"/>
  <c r="D23" i="38"/>
  <c r="C23" i="38"/>
  <c r="Z3" i="38"/>
  <c r="Y3" i="38"/>
  <c r="X3" i="38"/>
  <c r="W3" i="38"/>
  <c r="V3" i="38"/>
  <c r="U3" i="38"/>
  <c r="T3" i="38"/>
  <c r="S3" i="38"/>
  <c r="R3" i="38"/>
  <c r="Q3" i="38"/>
  <c r="P3" i="38"/>
  <c r="M3" i="38"/>
  <c r="L3" i="38"/>
  <c r="K3" i="38"/>
  <c r="J3" i="38"/>
  <c r="I3" i="38"/>
  <c r="H3" i="38"/>
  <c r="G3" i="38"/>
  <c r="F3" i="38"/>
  <c r="E3" i="38"/>
  <c r="D3" i="38"/>
  <c r="C3" i="38"/>
  <c r="P52" i="37"/>
  <c r="P40" i="37" s="1"/>
  <c r="O52" i="37"/>
  <c r="N52" i="37"/>
  <c r="M52" i="37"/>
  <c r="L52" i="37"/>
  <c r="K52" i="37"/>
  <c r="J52" i="37"/>
  <c r="I52" i="37"/>
  <c r="H52" i="37"/>
  <c r="G52" i="37"/>
  <c r="F52" i="37"/>
  <c r="E52" i="37"/>
  <c r="D52" i="37"/>
  <c r="C52" i="37"/>
  <c r="P47" i="37"/>
  <c r="O47" i="37"/>
  <c r="N47" i="37"/>
  <c r="M47" i="37"/>
  <c r="L47" i="37"/>
  <c r="K47" i="37"/>
  <c r="J47" i="37"/>
  <c r="I47" i="37"/>
  <c r="H47" i="37"/>
  <c r="G47" i="37"/>
  <c r="F47" i="37"/>
  <c r="F40" i="37"/>
  <c r="E47" i="37"/>
  <c r="E40" i="37" s="1"/>
  <c r="D47" i="37"/>
  <c r="C47" i="37"/>
  <c r="O42" i="37"/>
  <c r="O40" i="37"/>
  <c r="N42" i="37"/>
  <c r="N40" i="37" s="1"/>
  <c r="M42" i="37"/>
  <c r="L42" i="37"/>
  <c r="K42" i="37"/>
  <c r="K40" i="37" s="1"/>
  <c r="J42" i="37"/>
  <c r="J40" i="37" s="1"/>
  <c r="I42" i="37"/>
  <c r="I40" i="37" s="1"/>
  <c r="H42" i="37"/>
  <c r="H40" i="37" s="1"/>
  <c r="G42" i="37"/>
  <c r="G40" i="37" s="1"/>
  <c r="E42" i="37"/>
  <c r="D42" i="37"/>
  <c r="C42" i="37"/>
  <c r="M40" i="37"/>
  <c r="L40" i="37"/>
  <c r="D40" i="37"/>
  <c r="C40" i="37"/>
  <c r="R17" i="37"/>
  <c r="Q17" i="37"/>
  <c r="P17" i="37"/>
  <c r="O17" i="37"/>
  <c r="N17" i="37"/>
  <c r="M17" i="37"/>
  <c r="L17" i="37"/>
  <c r="K17" i="37"/>
  <c r="J17" i="37"/>
  <c r="I17" i="37"/>
  <c r="H17" i="37"/>
  <c r="G17" i="37"/>
  <c r="F17" i="37"/>
  <c r="E17" i="37"/>
  <c r="D17" i="37"/>
  <c r="C17" i="37"/>
  <c r="R12" i="37"/>
  <c r="Q12" i="37"/>
  <c r="P12" i="37"/>
  <c r="O12" i="37"/>
  <c r="N12" i="37"/>
  <c r="M12" i="37"/>
  <c r="L12" i="37"/>
  <c r="L5" i="37" s="1"/>
  <c r="K12" i="37"/>
  <c r="J12" i="37"/>
  <c r="I12" i="37"/>
  <c r="H12" i="37"/>
  <c r="G12" i="37"/>
  <c r="F12" i="37"/>
  <c r="F5" i="37" s="1"/>
  <c r="E12" i="37"/>
  <c r="D12" i="37"/>
  <c r="C12" i="37"/>
  <c r="R7" i="37"/>
  <c r="Q7" i="37"/>
  <c r="P7" i="37"/>
  <c r="P5" i="37"/>
  <c r="O7" i="37"/>
  <c r="N7" i="37"/>
  <c r="M7" i="37"/>
  <c r="K7" i="37"/>
  <c r="K5" i="37" s="1"/>
  <c r="J7" i="37"/>
  <c r="I7" i="37"/>
  <c r="H7" i="37"/>
  <c r="H5" i="37" s="1"/>
  <c r="G7" i="37"/>
  <c r="G5" i="37" s="1"/>
  <c r="F7" i="37"/>
  <c r="E7" i="37"/>
  <c r="D7" i="37"/>
  <c r="D5" i="37" s="1"/>
  <c r="C7" i="37"/>
  <c r="R5" i="37"/>
  <c r="Q5" i="37"/>
  <c r="O5" i="37"/>
  <c r="N5" i="37"/>
  <c r="M5" i="37"/>
  <c r="J5" i="37"/>
  <c r="I5" i="37"/>
  <c r="E5" i="37"/>
  <c r="C5" i="37"/>
  <c r="K34" i="34"/>
  <c r="C34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 s="1"/>
  <c r="M18" i="34"/>
  <c r="L18" i="34"/>
  <c r="J18" i="34"/>
  <c r="I18" i="34"/>
  <c r="H18" i="34"/>
  <c r="H6" i="34"/>
  <c r="G18" i="34"/>
  <c r="F18" i="34"/>
  <c r="E18" i="34"/>
  <c r="D18" i="34"/>
  <c r="C18" i="34"/>
  <c r="K16" i="34"/>
  <c r="K15" i="34"/>
  <c r="K14" i="34"/>
  <c r="K13" i="34" s="1"/>
  <c r="M13" i="34"/>
  <c r="L13" i="34"/>
  <c r="J13" i="34"/>
  <c r="I13" i="34"/>
  <c r="H13" i="34"/>
  <c r="G13" i="34"/>
  <c r="F13" i="34"/>
  <c r="E13" i="34"/>
  <c r="D13" i="34"/>
  <c r="C13" i="34"/>
  <c r="K11" i="34"/>
  <c r="K10" i="34"/>
  <c r="K9" i="34"/>
  <c r="K8" i="34" s="1"/>
  <c r="M8" i="34"/>
  <c r="L8" i="34"/>
  <c r="L6" i="34" s="1"/>
  <c r="J8" i="34"/>
  <c r="J6" i="34" s="1"/>
  <c r="E8" i="34"/>
  <c r="D8" i="34"/>
  <c r="D6" i="34"/>
  <c r="C8" i="34"/>
  <c r="C6" i="34" s="1"/>
  <c r="M6" i="34"/>
  <c r="G6" i="34"/>
  <c r="F6" i="34"/>
  <c r="E6" i="34"/>
  <c r="G42" i="33"/>
  <c r="G41" i="33"/>
  <c r="G40" i="33"/>
  <c r="G39" i="33"/>
  <c r="C16" i="33"/>
  <c r="C11" i="33"/>
  <c r="C7" i="33"/>
  <c r="C5" i="33" s="1"/>
  <c r="K17" i="28"/>
  <c r="J17" i="28"/>
  <c r="I17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H25" i="25"/>
  <c r="B25" i="25"/>
  <c r="I25" i="25" s="1"/>
  <c r="H24" i="25"/>
  <c r="B24" i="25"/>
  <c r="I24" i="25" s="1"/>
  <c r="H23" i="25"/>
  <c r="B23" i="25"/>
  <c r="I23" i="25" s="1"/>
  <c r="H22" i="25"/>
  <c r="B22" i="25"/>
  <c r="I22" i="25" s="1"/>
  <c r="H21" i="25"/>
  <c r="B21" i="25"/>
  <c r="I21" i="25" s="1"/>
  <c r="H20" i="25"/>
  <c r="B20" i="25"/>
  <c r="I20" i="25" s="1"/>
  <c r="H19" i="25"/>
  <c r="B19" i="25"/>
  <c r="I19" i="25" s="1"/>
  <c r="H18" i="25"/>
  <c r="B18" i="25"/>
  <c r="I18" i="25" s="1"/>
  <c r="H17" i="25"/>
  <c r="B17" i="25"/>
  <c r="I17" i="25" s="1"/>
  <c r="H16" i="25"/>
  <c r="B16" i="25"/>
  <c r="I16" i="25" s="1"/>
  <c r="H15" i="25"/>
  <c r="B15" i="25"/>
  <c r="I15" i="25" s="1"/>
  <c r="H14" i="25"/>
  <c r="B14" i="25"/>
  <c r="I14" i="25" s="1"/>
  <c r="H13" i="25"/>
  <c r="B13" i="25"/>
  <c r="I13" i="25" s="1"/>
  <c r="H12" i="25"/>
  <c r="B12" i="25"/>
  <c r="I12" i="25" s="1"/>
  <c r="H11" i="25"/>
  <c r="B11" i="25"/>
  <c r="I11" i="25" s="1"/>
  <c r="H10" i="25"/>
  <c r="B10" i="25"/>
  <c r="I10" i="25" s="1"/>
  <c r="H9" i="25"/>
  <c r="B9" i="25"/>
  <c r="I9" i="25" s="1"/>
  <c r="H8" i="25"/>
  <c r="B8" i="25"/>
  <c r="I8" i="25" s="1"/>
  <c r="H7" i="25"/>
  <c r="B7" i="25"/>
  <c r="I7" i="25" s="1"/>
  <c r="H6" i="25"/>
  <c r="B6" i="25"/>
  <c r="I6" i="25" s="1"/>
  <c r="F5" i="25"/>
  <c r="E5" i="25"/>
  <c r="D5" i="25"/>
  <c r="C5" i="25"/>
  <c r="B5" i="25" s="1"/>
  <c r="H5" i="25" s="1"/>
  <c r="I5" i="25" l="1"/>
  <c r="K6" i="34"/>
  <c r="D26" i="33"/>
  <c r="D5" i="33"/>
  <c r="D25" i="33"/>
  <c r="D8" i="33"/>
  <c r="D12" i="33"/>
  <c r="D7" i="33"/>
  <c r="D21" i="33"/>
  <c r="D19" i="33"/>
  <c r="D18" i="33"/>
  <c r="F40" i="33"/>
  <c r="D17" i="33"/>
  <c r="D24" i="33"/>
  <c r="D32" i="33"/>
  <c r="F41" i="33"/>
  <c r="D30" i="33"/>
  <c r="D14" i="33"/>
  <c r="D29" i="33"/>
  <c r="D13" i="33"/>
  <c r="D20" i="33"/>
  <c r="D27" i="33"/>
  <c r="D16" i="33"/>
  <c r="D23" i="33"/>
  <c r="D22" i="33"/>
  <c r="F42" i="33"/>
  <c r="D28" i="33"/>
  <c r="D11" i="33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5" i="25"/>
</calcChain>
</file>

<file path=xl/sharedStrings.xml><?xml version="1.0" encoding="utf-8"?>
<sst xmlns="http://schemas.openxmlformats.org/spreadsheetml/2006/main" count="1483" uniqueCount="713">
  <si>
    <t>10 人口と世帯の推移</t>
  </si>
  <si>
    <t>各年10月1日現在</t>
  </si>
  <si>
    <t>面積</t>
  </si>
  <si>
    <t>世帯数</t>
  </si>
  <si>
    <t>人口密度</t>
  </si>
  <si>
    <t>現市域からみた</t>
  </si>
  <si>
    <t>総数</t>
  </si>
  <si>
    <t>男</t>
  </si>
  <si>
    <t>女</t>
  </si>
  <si>
    <t>人口</t>
  </si>
  <si>
    <t>増加指数</t>
  </si>
  <si>
    <t>(国)</t>
  </si>
  <si>
    <t>(推)</t>
  </si>
  <si>
    <t>..</t>
  </si>
  <si>
    <t>平成元年</t>
  </si>
  <si>
    <t>年齢
(各歳）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</si>
  <si>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</si>
  <si>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</si>
  <si>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</si>
  <si>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</si>
  <si>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</si>
  <si>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</si>
  <si>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</si>
  <si>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</si>
  <si>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</si>
  <si>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</si>
  <si>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</si>
  <si>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</si>
  <si>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</si>
  <si>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</si>
  <si>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</si>
  <si>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</si>
  <si>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</si>
  <si>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</si>
  <si>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</si>
  <si>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</si>
  <si>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</si>
  <si>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>区分</t>
  </si>
  <si>
    <t>　　　　　　人　　　　口　　(人)</t>
  </si>
  <si>
    <t>割　　　　合　　(％)</t>
  </si>
  <si>
    <t>年少人口</t>
  </si>
  <si>
    <t>生産年齢人口</t>
  </si>
  <si>
    <t>老年人口</t>
  </si>
  <si>
    <t>地区名</t>
  </si>
  <si>
    <t>(0～14歳)</t>
  </si>
  <si>
    <t>(15～64歳)</t>
  </si>
  <si>
    <t>(65歳以上)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</si>
  <si>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</si>
  <si>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</si>
  <si>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</si>
  <si>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</si>
  <si>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</si>
  <si>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</si>
  <si>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</si>
  <si>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</si>
  <si>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</si>
  <si>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</si>
  <si>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</si>
  <si>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鼎</t>
  </si>
  <si>
    <t>上郷</t>
  </si>
  <si>
    <t>年度</t>
  </si>
  <si>
    <t>自然動態（人）</t>
  </si>
  <si>
    <t>社会動態（人）</t>
  </si>
  <si>
    <t>人口増減</t>
  </si>
  <si>
    <t>結婚</t>
  </si>
  <si>
    <t>離婚</t>
  </si>
  <si>
    <t>出生</t>
  </si>
  <si>
    <t>死亡</t>
  </si>
  <si>
    <t>転入</t>
  </si>
  <si>
    <t>転出</t>
  </si>
  <si>
    <t>（人）</t>
  </si>
  <si>
    <t>（組）</t>
  </si>
  <si>
    <t>15　国籍別外国人登録人口</t>
  </si>
  <si>
    <t>ブラジル</t>
  </si>
  <si>
    <t>フィリピン</t>
  </si>
  <si>
    <t>韓国及び</t>
  </si>
  <si>
    <t>米国</t>
  </si>
  <si>
    <t>朝鮮</t>
  </si>
  <si>
    <t>丸山町</t>
  </si>
  <si>
    <t>白山町</t>
  </si>
  <si>
    <t>大門町</t>
  </si>
  <si>
    <t>滝の沢</t>
  </si>
  <si>
    <t>桜町</t>
  </si>
  <si>
    <t>今宮町</t>
  </si>
  <si>
    <t>伝馬町</t>
  </si>
  <si>
    <t>大王路</t>
  </si>
  <si>
    <t>小伝馬町</t>
  </si>
  <si>
    <t>元町</t>
  </si>
  <si>
    <t>江戸町</t>
  </si>
  <si>
    <t>中央通り</t>
  </si>
  <si>
    <t>仲ノ町</t>
  </si>
  <si>
    <t>東和町</t>
  </si>
  <si>
    <t>二本松</t>
  </si>
  <si>
    <t>吾妻町</t>
  </si>
  <si>
    <t>馬場町</t>
  </si>
  <si>
    <t>鈴加町</t>
  </si>
  <si>
    <t>浜井町</t>
  </si>
  <si>
    <t>錦町</t>
  </si>
  <si>
    <t>江戸浜町</t>
  </si>
  <si>
    <t>東新町</t>
  </si>
  <si>
    <t>東栄町</t>
  </si>
  <si>
    <t>諏訪町</t>
  </si>
  <si>
    <t>東中央通</t>
  </si>
  <si>
    <t>宮ノ上</t>
  </si>
  <si>
    <t>宮の前</t>
  </si>
  <si>
    <t>高羽町</t>
  </si>
  <si>
    <t>松尾町</t>
  </si>
  <si>
    <t>通り町</t>
  </si>
  <si>
    <t>大横町</t>
  </si>
  <si>
    <t>本町</t>
  </si>
  <si>
    <t>知久町</t>
  </si>
  <si>
    <t>松尾上溝</t>
  </si>
  <si>
    <t>扇町</t>
  </si>
  <si>
    <t>松尾久井</t>
  </si>
  <si>
    <t>大久保町</t>
  </si>
  <si>
    <t>松尾水城</t>
  </si>
  <si>
    <t>銀座</t>
  </si>
  <si>
    <t>松尾新井</t>
  </si>
  <si>
    <t>長姫町</t>
  </si>
  <si>
    <t>松尾寺所</t>
  </si>
  <si>
    <t>主税町</t>
  </si>
  <si>
    <t>松尾明</t>
  </si>
  <si>
    <t>追手町</t>
  </si>
  <si>
    <t>松尾清水</t>
  </si>
  <si>
    <t>常盤町</t>
  </si>
  <si>
    <t>松尾城</t>
  </si>
  <si>
    <t>水の手町</t>
  </si>
  <si>
    <t>松尾八幡</t>
  </si>
  <si>
    <t>愛宕町</t>
  </si>
  <si>
    <t>松尾代田</t>
  </si>
  <si>
    <t>箕瀬町</t>
  </si>
  <si>
    <t>松尾毛賀</t>
  </si>
  <si>
    <t>松尾常盤台</t>
  </si>
  <si>
    <t>大通</t>
  </si>
  <si>
    <t>曙町</t>
  </si>
  <si>
    <t>羽場坂町</t>
  </si>
  <si>
    <t>虎岩</t>
  </si>
  <si>
    <t>旭町</t>
  </si>
  <si>
    <t>白山通り</t>
  </si>
  <si>
    <t>松川町</t>
  </si>
  <si>
    <t>羽場町</t>
  </si>
  <si>
    <t>砂払町</t>
  </si>
  <si>
    <t>羽場権現</t>
  </si>
  <si>
    <t>羽場仲畑</t>
  </si>
  <si>
    <t>千栄</t>
  </si>
  <si>
    <t>羽場赤坂</t>
  </si>
  <si>
    <t>羽場上河原</t>
  </si>
  <si>
    <t>正永町</t>
  </si>
  <si>
    <t>大休</t>
  </si>
  <si>
    <t>町　名</t>
  </si>
  <si>
    <t>総　数</t>
  </si>
  <si>
    <t>駄科</t>
  </si>
  <si>
    <t>上黒田</t>
  </si>
  <si>
    <t>長野原</t>
  </si>
  <si>
    <t>下黒田北</t>
  </si>
  <si>
    <t>時又</t>
  </si>
  <si>
    <t>下黒田南</t>
  </si>
  <si>
    <t>桐林</t>
  </si>
  <si>
    <t>下黒田東</t>
  </si>
  <si>
    <t>上川路</t>
  </si>
  <si>
    <t>丹保</t>
  </si>
  <si>
    <t>北条</t>
  </si>
  <si>
    <t>飯沼南</t>
  </si>
  <si>
    <t>南条</t>
  </si>
  <si>
    <t>別府上</t>
  </si>
  <si>
    <t>別府下</t>
  </si>
  <si>
    <t>伊豆木</t>
  </si>
  <si>
    <t>立石</t>
  </si>
  <si>
    <t>（上村）</t>
  </si>
  <si>
    <t>下瀬</t>
  </si>
  <si>
    <t>上村</t>
  </si>
  <si>
    <t>（山　本）</t>
  </si>
  <si>
    <t>（南信濃）</t>
  </si>
  <si>
    <t>和田</t>
  </si>
  <si>
    <t>竹佐</t>
  </si>
  <si>
    <t>八重河内</t>
  </si>
  <si>
    <t>箱川</t>
  </si>
  <si>
    <t>南和田</t>
  </si>
  <si>
    <t>久米</t>
  </si>
  <si>
    <t>木沢</t>
  </si>
  <si>
    <t>（伊賀良）</t>
  </si>
  <si>
    <t>下殿岡</t>
  </si>
  <si>
    <t>上殿岡</t>
  </si>
  <si>
    <t>三日市場</t>
  </si>
  <si>
    <t>北方</t>
  </si>
  <si>
    <t>育良町</t>
  </si>
  <si>
    <t>大瀬木</t>
  </si>
  <si>
    <t>中村</t>
  </si>
  <si>
    <t>（　鼎　）</t>
  </si>
  <si>
    <t>鼎下山</t>
  </si>
  <si>
    <t>鼎東鼎</t>
  </si>
  <si>
    <t>鼎西鼎</t>
  </si>
  <si>
    <t>鼎下茶屋</t>
  </si>
  <si>
    <t>鼎中平</t>
  </si>
  <si>
    <t>鼎上茶屋</t>
  </si>
  <si>
    <t>鼎切石</t>
  </si>
  <si>
    <t>鼎上山</t>
  </si>
  <si>
    <t>鼎一色</t>
  </si>
  <si>
    <t>鼎名古熊</t>
  </si>
  <si>
    <t>市名</t>
  </si>
  <si>
    <t>長野県</t>
  </si>
  <si>
    <t>須坂市</t>
  </si>
  <si>
    <t>茅野市</t>
  </si>
  <si>
    <t>長野市</t>
  </si>
  <si>
    <t>小諸市</t>
  </si>
  <si>
    <t>塩尻市</t>
  </si>
  <si>
    <t>松本市</t>
  </si>
  <si>
    <t>伊那市</t>
  </si>
  <si>
    <t>佐久市</t>
  </si>
  <si>
    <t>上田市</t>
  </si>
  <si>
    <t>駒ヶ根市</t>
  </si>
  <si>
    <t>千曲市</t>
  </si>
  <si>
    <t>岡谷市</t>
  </si>
  <si>
    <t>中野市</t>
  </si>
  <si>
    <t>飯田市</t>
  </si>
  <si>
    <t>大町市</t>
  </si>
  <si>
    <t>諏訪市</t>
  </si>
  <si>
    <t>飯山市</t>
  </si>
  <si>
    <t>常住地による人口</t>
  </si>
  <si>
    <t>常住地による就業者数</t>
  </si>
  <si>
    <t>従業地・通学地による人口</t>
  </si>
  <si>
    <t>従業地による就業者数</t>
  </si>
  <si>
    <t>自宅で従業</t>
  </si>
  <si>
    <t>自宅外の自市区町村で従業・通学</t>
  </si>
  <si>
    <t>他市区町村で従業・通学 2)</t>
  </si>
  <si>
    <t>県内他市区町村で従業・通学</t>
  </si>
  <si>
    <t>他県で従業・通学</t>
  </si>
  <si>
    <t>自宅外の自市区町村で従業</t>
  </si>
  <si>
    <t>他市区町村で従業 2)</t>
  </si>
  <si>
    <t>県内他市区町村で従業</t>
  </si>
  <si>
    <t>他県で従業</t>
  </si>
  <si>
    <t>（従業地）不詳</t>
  </si>
  <si>
    <t>うち県内他市区町村に常住</t>
  </si>
  <si>
    <t>うち他県に常住</t>
  </si>
  <si>
    <t>第１次産業</t>
  </si>
  <si>
    <t>Ａ</t>
  </si>
  <si>
    <t>Ｂ</t>
  </si>
  <si>
    <t>第２次産業</t>
  </si>
  <si>
    <t>建設業</t>
  </si>
  <si>
    <t>製造業</t>
  </si>
  <si>
    <t>第３次産業</t>
  </si>
  <si>
    <t xml:space="preserve">電気・ガス・熱供給・水道業 </t>
  </si>
  <si>
    <t xml:space="preserve">情報通信業    </t>
  </si>
  <si>
    <t xml:space="preserve">分類不能の産業    </t>
  </si>
  <si>
    <t>就業人口</t>
  </si>
  <si>
    <t>構成比</t>
  </si>
  <si>
    <t>（％）</t>
  </si>
  <si>
    <t>産業（大分類）</t>
  </si>
  <si>
    <t>飯田市内で従業</t>
  </si>
  <si>
    <t>うち他市町村に常住</t>
  </si>
  <si>
    <t>自　宅</t>
  </si>
  <si>
    <t>自宅外</t>
  </si>
  <si>
    <t>県　内</t>
  </si>
  <si>
    <t>県　外</t>
  </si>
  <si>
    <t>計</t>
  </si>
  <si>
    <t>３人</t>
  </si>
  <si>
    <t>４人</t>
  </si>
  <si>
    <t>５人</t>
  </si>
  <si>
    <t>６人</t>
  </si>
  <si>
    <t>７人</t>
  </si>
  <si>
    <t>８人</t>
  </si>
  <si>
    <t>９人</t>
  </si>
  <si>
    <t>24 世帯の家族類型（22区分）別一般世帯数、一般世帯人員及び親族人員</t>
    <rPh sb="3" eb="5">
      <t>セタイ</t>
    </rPh>
    <rPh sb="6" eb="8">
      <t>カゾク</t>
    </rPh>
    <rPh sb="8" eb="10">
      <t>ルイケイ</t>
    </rPh>
    <rPh sb="13" eb="15">
      <t>クブン</t>
    </rPh>
    <rPh sb="16" eb="17">
      <t>ベツ</t>
    </rPh>
    <rPh sb="17" eb="19">
      <t>イッパン</t>
    </rPh>
    <rPh sb="19" eb="22">
      <t>セタイスウ</t>
    </rPh>
    <rPh sb="23" eb="25">
      <t>イッパン</t>
    </rPh>
    <rPh sb="25" eb="27">
      <t>セタイ</t>
    </rPh>
    <rPh sb="27" eb="29">
      <t>ジンイン</t>
    </rPh>
    <rPh sb="29" eb="30">
      <t>オヨ</t>
    </rPh>
    <rPh sb="31" eb="33">
      <t>シンゾク</t>
    </rPh>
    <rPh sb="33" eb="35">
      <t>ジンイン</t>
    </rPh>
    <phoneticPr fontId="19"/>
  </si>
  <si>
    <t>（再掲）</t>
    <rPh sb="1" eb="3">
      <t>サイケイ</t>
    </rPh>
    <phoneticPr fontId="19"/>
  </si>
  <si>
    <t>６歳未満世帯員のいる一般世帯</t>
    <rPh sb="1" eb="2">
      <t>サイ</t>
    </rPh>
    <rPh sb="2" eb="4">
      <t>ミマン</t>
    </rPh>
    <rPh sb="4" eb="7">
      <t>セタイイン</t>
    </rPh>
    <rPh sb="10" eb="12">
      <t>イッパン</t>
    </rPh>
    <rPh sb="12" eb="14">
      <t>セタイ</t>
    </rPh>
    <phoneticPr fontId="19"/>
  </si>
  <si>
    <t>18歳未満世帯員のいる一般世帯</t>
    <rPh sb="2" eb="3">
      <t>サイ</t>
    </rPh>
    <rPh sb="3" eb="5">
      <t>ミマン</t>
    </rPh>
    <rPh sb="5" eb="8">
      <t>セタイイン</t>
    </rPh>
    <rPh sb="11" eb="13">
      <t>イッパン</t>
    </rPh>
    <rPh sb="13" eb="15">
      <t>セタイ</t>
    </rPh>
    <phoneticPr fontId="19"/>
  </si>
  <si>
    <t>３世代世帯</t>
    <rPh sb="1" eb="3">
      <t>セダイ</t>
    </rPh>
    <rPh sb="3" eb="5">
      <t>セタイ</t>
    </rPh>
    <phoneticPr fontId="19"/>
  </si>
  <si>
    <t>　世 帯 の 家 族 類 型</t>
    <rPh sb="1" eb="2">
      <t>ヨ</t>
    </rPh>
    <rPh sb="3" eb="4">
      <t>オビ</t>
    </rPh>
    <rPh sb="7" eb="8">
      <t>イエ</t>
    </rPh>
    <rPh sb="9" eb="10">
      <t>ゾク</t>
    </rPh>
    <rPh sb="11" eb="12">
      <t>タグイ</t>
    </rPh>
    <rPh sb="13" eb="14">
      <t>カタ</t>
    </rPh>
    <phoneticPr fontId="19"/>
  </si>
  <si>
    <t>一般
世帯数</t>
    <rPh sb="0" eb="2">
      <t>イッパン</t>
    </rPh>
    <rPh sb="3" eb="6">
      <t>セタイスウ</t>
    </rPh>
    <phoneticPr fontId="19"/>
  </si>
  <si>
    <t>一般
世帯人員</t>
    <rPh sb="0" eb="2">
      <t>イッパン</t>
    </rPh>
    <rPh sb="3" eb="5">
      <t>セタイ</t>
    </rPh>
    <rPh sb="5" eb="7">
      <t>ジンイン</t>
    </rPh>
    <phoneticPr fontId="19"/>
  </si>
  <si>
    <t>世帯数</t>
    <rPh sb="0" eb="3">
      <t>セタイスウ</t>
    </rPh>
    <phoneticPr fontId="19"/>
  </si>
  <si>
    <t>世帯人員</t>
    <rPh sb="0" eb="2">
      <t>セタイ</t>
    </rPh>
    <rPh sb="2" eb="4">
      <t>ジンイン</t>
    </rPh>
    <phoneticPr fontId="19"/>
  </si>
  <si>
    <t>６歳未満
世帯人員</t>
    <rPh sb="1" eb="2">
      <t>サイ</t>
    </rPh>
    <rPh sb="2" eb="4">
      <t>ミマン</t>
    </rPh>
    <rPh sb="5" eb="7">
      <t>セタイ</t>
    </rPh>
    <rPh sb="7" eb="9">
      <t>ジンイン</t>
    </rPh>
    <rPh sb="8" eb="9">
      <t>チカト</t>
    </rPh>
    <phoneticPr fontId="19"/>
  </si>
  <si>
    <r>
      <t>18歳未満
世帯</t>
    </r>
    <r>
      <rPr>
        <sz val="9"/>
        <rFont val="ＭＳ 明朝"/>
        <family val="1"/>
        <charset val="128"/>
      </rPr>
      <t>人員</t>
    </r>
    <rPh sb="2" eb="3">
      <t>サイ</t>
    </rPh>
    <rPh sb="3" eb="5">
      <t>ミマン</t>
    </rPh>
    <rPh sb="6" eb="8">
      <t>セタイ</t>
    </rPh>
    <rPh sb="8" eb="10">
      <t>ジンイン</t>
    </rPh>
    <rPh sb="9" eb="10">
      <t>チカト</t>
    </rPh>
    <phoneticPr fontId="19"/>
  </si>
  <si>
    <t>-</t>
  </si>
  <si>
    <t xml:space="preserve">漁業    </t>
  </si>
  <si>
    <t xml:space="preserve">建設業    </t>
  </si>
  <si>
    <t xml:space="preserve">製造業    </t>
  </si>
  <si>
    <t>教育，学習支援業</t>
  </si>
  <si>
    <t>医療，福祉</t>
  </si>
  <si>
    <t>複合サービス事業</t>
  </si>
  <si>
    <t xml:space="preserve">公務（他に分類されないもの）    </t>
  </si>
  <si>
    <t>漁業</t>
  </si>
  <si>
    <t>85歳以上</t>
  </si>
  <si>
    <t>27 地区別平均年齢</t>
  </si>
  <si>
    <t>地　区　名</t>
  </si>
  <si>
    <t>平　均　年　齢　</t>
  </si>
  <si>
    <t>橋北</t>
  </si>
  <si>
    <t>橋南</t>
  </si>
  <si>
    <t>羽場</t>
  </si>
  <si>
    <t>丸山</t>
  </si>
  <si>
    <t>東野</t>
  </si>
  <si>
    <t>上郷</t>
    <rPh sb="0" eb="2">
      <t>カミサト</t>
    </rPh>
    <phoneticPr fontId="3"/>
  </si>
  <si>
    <t>上村</t>
    <rPh sb="0" eb="2">
      <t>カミムラ</t>
    </rPh>
    <phoneticPr fontId="3"/>
  </si>
  <si>
    <t>南信濃</t>
    <rPh sb="0" eb="3">
      <t>ミナミシナノ</t>
    </rPh>
    <phoneticPr fontId="3"/>
  </si>
  <si>
    <t>（総務文書課）</t>
    <rPh sb="1" eb="3">
      <t>ソウム</t>
    </rPh>
    <rPh sb="3" eb="5">
      <t>ブンショ</t>
    </rPh>
    <rPh sb="5" eb="6">
      <t>カ</t>
    </rPh>
    <phoneticPr fontId="3"/>
  </si>
  <si>
    <t>平均年齢=</t>
  </si>
  <si>
    <t>年齢（各歳）と各歳別人口との積の総和</t>
  </si>
  <si>
    <t>+0.5</t>
  </si>
  <si>
    <t>総　　　人　　　口</t>
  </si>
  <si>
    <t>※平成26年10月1日分より外国人を含めた人口で算出。</t>
    <rPh sb="1" eb="3">
      <t>ヘイセイ</t>
    </rPh>
    <rPh sb="5" eb="6">
      <t>ネン</t>
    </rPh>
    <rPh sb="8" eb="9">
      <t>ガツ</t>
    </rPh>
    <rPh sb="10" eb="11">
      <t>ニチ</t>
    </rPh>
    <rPh sb="11" eb="12">
      <t>ブン</t>
    </rPh>
    <rPh sb="14" eb="16">
      <t>ガイコク</t>
    </rPh>
    <rPh sb="16" eb="17">
      <t>ジン</t>
    </rPh>
    <rPh sb="18" eb="19">
      <t>フク</t>
    </rPh>
    <rPh sb="21" eb="23">
      <t>ジンコウ</t>
    </rPh>
    <rPh sb="24" eb="26">
      <t>サンシュツ</t>
    </rPh>
    <phoneticPr fontId="3"/>
  </si>
  <si>
    <t>１０　人口と世帯の推移</t>
    <rPh sb="3" eb="5">
      <t>ジンコウ</t>
    </rPh>
    <rPh sb="6" eb="8">
      <t>セタイ</t>
    </rPh>
    <rPh sb="9" eb="11">
      <t>スイイ</t>
    </rPh>
    <phoneticPr fontId="7"/>
  </si>
  <si>
    <t>１１年齢（各歳）男女別人口</t>
    <rPh sb="2" eb="4">
      <t>ネンレイ</t>
    </rPh>
    <rPh sb="5" eb="6">
      <t>カク</t>
    </rPh>
    <rPh sb="6" eb="7">
      <t>サイ</t>
    </rPh>
    <rPh sb="8" eb="10">
      <t>ダンジョ</t>
    </rPh>
    <rPh sb="10" eb="11">
      <t>ベツ</t>
    </rPh>
    <rPh sb="11" eb="13">
      <t>ジンコウ</t>
    </rPh>
    <phoneticPr fontId="7"/>
  </si>
  <si>
    <t>１２地区別年齢（3区分）別人口</t>
    <rPh sb="2" eb="4">
      <t>チク</t>
    </rPh>
    <rPh sb="4" eb="5">
      <t>ベツ</t>
    </rPh>
    <rPh sb="5" eb="7">
      <t>ネンレイ</t>
    </rPh>
    <rPh sb="9" eb="11">
      <t>クブン</t>
    </rPh>
    <rPh sb="12" eb="13">
      <t>ベツ</t>
    </rPh>
    <rPh sb="13" eb="15">
      <t>ジンコウ</t>
    </rPh>
    <phoneticPr fontId="7"/>
  </si>
  <si>
    <t>１４人口動態</t>
    <rPh sb="2" eb="4">
      <t>ジンコウ</t>
    </rPh>
    <rPh sb="4" eb="6">
      <t>ドウタイ</t>
    </rPh>
    <phoneticPr fontId="7"/>
  </si>
  <si>
    <t>１５国籍別外国人登録人口</t>
    <rPh sb="2" eb="4">
      <t>コクセキ</t>
    </rPh>
    <rPh sb="4" eb="5">
      <t>ベツ</t>
    </rPh>
    <rPh sb="5" eb="7">
      <t>ガイコク</t>
    </rPh>
    <rPh sb="7" eb="8">
      <t>ジン</t>
    </rPh>
    <rPh sb="8" eb="10">
      <t>トウロク</t>
    </rPh>
    <rPh sb="10" eb="12">
      <t>ジンコウ</t>
    </rPh>
    <phoneticPr fontId="7"/>
  </si>
  <si>
    <t>１６人口集中地区の面積・人口・世帯数の推移</t>
    <rPh sb="2" eb="4">
      <t>ジンコウ</t>
    </rPh>
    <rPh sb="4" eb="6">
      <t>シュウチュウ</t>
    </rPh>
    <rPh sb="6" eb="8">
      <t>チク</t>
    </rPh>
    <rPh sb="9" eb="11">
      <t>メンセキ</t>
    </rPh>
    <rPh sb="12" eb="14">
      <t>ジンコウ</t>
    </rPh>
    <rPh sb="15" eb="18">
      <t>セタイスウ</t>
    </rPh>
    <rPh sb="19" eb="21">
      <t>スイイ</t>
    </rPh>
    <phoneticPr fontId="7"/>
  </si>
  <si>
    <t>１７住民基本台帳登録による町別人口・世帯数</t>
    <rPh sb="2" eb="4">
      <t>ジュウミン</t>
    </rPh>
    <rPh sb="4" eb="6">
      <t>キホン</t>
    </rPh>
    <rPh sb="6" eb="8">
      <t>ダイチョウ</t>
    </rPh>
    <rPh sb="8" eb="10">
      <t>トウロク</t>
    </rPh>
    <rPh sb="13" eb="14">
      <t>マチ</t>
    </rPh>
    <rPh sb="14" eb="15">
      <t>ベツ</t>
    </rPh>
    <rPh sb="15" eb="17">
      <t>ジンコウ</t>
    </rPh>
    <rPh sb="18" eb="21">
      <t>セタイスウ</t>
    </rPh>
    <phoneticPr fontId="7"/>
  </si>
  <si>
    <t>１８長野県内都市人口</t>
    <rPh sb="2" eb="4">
      <t>ナガノ</t>
    </rPh>
    <rPh sb="4" eb="6">
      <t>ケンナイ</t>
    </rPh>
    <rPh sb="6" eb="8">
      <t>トシ</t>
    </rPh>
    <rPh sb="8" eb="10">
      <t>ジンコウ</t>
    </rPh>
    <phoneticPr fontId="7"/>
  </si>
  <si>
    <t>１９常住人口・流入・流出人口及び昼間人口</t>
    <rPh sb="2" eb="4">
      <t>ジョウジュウ</t>
    </rPh>
    <rPh sb="4" eb="6">
      <t>ジンコウ</t>
    </rPh>
    <rPh sb="7" eb="9">
      <t>リュウニュウ</t>
    </rPh>
    <rPh sb="10" eb="12">
      <t>リュウシュツ</t>
    </rPh>
    <rPh sb="12" eb="14">
      <t>ジンコウ</t>
    </rPh>
    <rPh sb="14" eb="15">
      <t>オヨ</t>
    </rPh>
    <rPh sb="16" eb="18">
      <t>ヒルマ</t>
    </rPh>
    <rPh sb="18" eb="20">
      <t>ジンコウ</t>
    </rPh>
    <phoneticPr fontId="7"/>
  </si>
  <si>
    <t>２０産業別就業人口</t>
    <rPh sb="2" eb="4">
      <t>サンギョウ</t>
    </rPh>
    <rPh sb="4" eb="5">
      <t>ベツ</t>
    </rPh>
    <rPh sb="5" eb="7">
      <t>シュウギョウ</t>
    </rPh>
    <rPh sb="7" eb="9">
      <t>ジンコウ</t>
    </rPh>
    <phoneticPr fontId="7"/>
  </si>
  <si>
    <t>２１従業地・常住地、産業（大分類）別15歳以上就業者数</t>
    <rPh sb="2" eb="4">
      <t>ジュウギョウ</t>
    </rPh>
    <rPh sb="4" eb="5">
      <t>チ</t>
    </rPh>
    <rPh sb="6" eb="8">
      <t>ジョウジュウ</t>
    </rPh>
    <rPh sb="8" eb="9">
      <t>チ</t>
    </rPh>
    <rPh sb="10" eb="12">
      <t>サンギョウ</t>
    </rPh>
    <rPh sb="13" eb="16">
      <t>ダイブンルイ</t>
    </rPh>
    <rPh sb="17" eb="18">
      <t>ベツ</t>
    </rPh>
    <rPh sb="20" eb="21">
      <t>サイ</t>
    </rPh>
    <rPh sb="21" eb="23">
      <t>イジョウ</t>
    </rPh>
    <rPh sb="23" eb="26">
      <t>シュウギョウシャ</t>
    </rPh>
    <rPh sb="26" eb="27">
      <t>スウ</t>
    </rPh>
    <phoneticPr fontId="7"/>
  </si>
  <si>
    <t>２２世帯人員（10区分）別一般世帯数及び一般世帯人員</t>
    <rPh sb="2" eb="4">
      <t>セタイ</t>
    </rPh>
    <rPh sb="4" eb="6">
      <t>ジンイン</t>
    </rPh>
    <rPh sb="9" eb="11">
      <t>クブン</t>
    </rPh>
    <rPh sb="12" eb="13">
      <t>ベツ</t>
    </rPh>
    <rPh sb="13" eb="15">
      <t>イッパン</t>
    </rPh>
    <rPh sb="15" eb="18">
      <t>セタイスウ</t>
    </rPh>
    <rPh sb="18" eb="19">
      <t>オヨ</t>
    </rPh>
    <rPh sb="20" eb="22">
      <t>イッパン</t>
    </rPh>
    <rPh sb="22" eb="24">
      <t>セタイ</t>
    </rPh>
    <rPh sb="24" eb="26">
      <t>ジンイン</t>
    </rPh>
    <phoneticPr fontId="7"/>
  </si>
  <si>
    <t>２３施設等の世帯の種類（6区分）別施設等の世帯数及び施設等の世帯人員</t>
    <rPh sb="2" eb="5">
      <t>シセツナド</t>
    </rPh>
    <rPh sb="6" eb="8">
      <t>セタイ</t>
    </rPh>
    <rPh sb="9" eb="11">
      <t>シュルイ</t>
    </rPh>
    <rPh sb="13" eb="15">
      <t>クブン</t>
    </rPh>
    <rPh sb="16" eb="17">
      <t>ベツ</t>
    </rPh>
    <rPh sb="17" eb="20">
      <t>シセツナド</t>
    </rPh>
    <rPh sb="21" eb="24">
      <t>セタイスウ</t>
    </rPh>
    <rPh sb="24" eb="25">
      <t>オヨ</t>
    </rPh>
    <rPh sb="26" eb="29">
      <t>シセツナド</t>
    </rPh>
    <rPh sb="30" eb="32">
      <t>セタイ</t>
    </rPh>
    <rPh sb="32" eb="34">
      <t>ジンイン</t>
    </rPh>
    <phoneticPr fontId="7"/>
  </si>
  <si>
    <t>２４世帯の家族類型（22区分）別一般世帯数、一般世帯人員及び親族人員</t>
    <rPh sb="2" eb="4">
      <t>セタイ</t>
    </rPh>
    <rPh sb="5" eb="7">
      <t>カゾク</t>
    </rPh>
    <rPh sb="7" eb="9">
      <t>ルイケイ</t>
    </rPh>
    <rPh sb="12" eb="14">
      <t>クブン</t>
    </rPh>
    <rPh sb="15" eb="16">
      <t>ベツ</t>
    </rPh>
    <rPh sb="16" eb="18">
      <t>イッパン</t>
    </rPh>
    <rPh sb="18" eb="21">
      <t>セタイスウ</t>
    </rPh>
    <rPh sb="22" eb="24">
      <t>イッパン</t>
    </rPh>
    <rPh sb="24" eb="26">
      <t>セタイ</t>
    </rPh>
    <rPh sb="26" eb="28">
      <t>ジンイン</t>
    </rPh>
    <rPh sb="28" eb="29">
      <t>オヨ</t>
    </rPh>
    <rPh sb="30" eb="32">
      <t>シンゾク</t>
    </rPh>
    <rPh sb="32" eb="34">
      <t>ジンイン</t>
    </rPh>
    <phoneticPr fontId="7"/>
  </si>
  <si>
    <t>２６産業（大分類）、年齢（５歳階級）、男女別１５歳以上就業者数</t>
    <rPh sb="2" eb="4">
      <t>サンギョウ</t>
    </rPh>
    <rPh sb="5" eb="8">
      <t>ダイブンルイ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4" eb="25">
      <t>サイ</t>
    </rPh>
    <rPh sb="25" eb="27">
      <t>イジョウ</t>
    </rPh>
    <rPh sb="27" eb="30">
      <t>シュウギョウシャ</t>
    </rPh>
    <rPh sb="30" eb="31">
      <t>スウ</t>
    </rPh>
    <phoneticPr fontId="7"/>
  </si>
  <si>
    <r>
      <t xml:space="preserve">人口総  数の増  加指数 </t>
    </r>
    <r>
      <rPr>
        <sz val="9"/>
        <rFont val="ＭＳ Ｐ明朝"/>
        <family val="1"/>
        <charset val="128"/>
      </rPr>
      <t>(%)</t>
    </r>
    <rPh sb="0" eb="2">
      <t>ジンコウ</t>
    </rPh>
    <rPh sb="2" eb="3">
      <t>ソウ</t>
    </rPh>
    <rPh sb="5" eb="6">
      <t>カズ</t>
    </rPh>
    <phoneticPr fontId="1"/>
  </si>
  <si>
    <t>一世帯当
たり人口(人)</t>
    <rPh sb="3" eb="4">
      <t>ア</t>
    </rPh>
    <phoneticPr fontId="1"/>
  </si>
  <si>
    <t>(国)</t>
    <rPh sb="1" eb="2">
      <t>クニ</t>
    </rPh>
    <phoneticPr fontId="1"/>
  </si>
  <si>
    <t>(推)</t>
    <rPh sb="1" eb="2">
      <t>スイケイ</t>
    </rPh>
    <phoneticPr fontId="1"/>
  </si>
  <si>
    <t>平成16年</t>
    <rPh sb="0" eb="2">
      <t>ヘイセイ</t>
    </rPh>
    <rPh sb="4" eb="5">
      <t>ネン</t>
    </rPh>
    <phoneticPr fontId="1"/>
  </si>
  <si>
    <t>(推)</t>
    <rPh sb="1" eb="2">
      <t>スイ</t>
    </rPh>
    <phoneticPr fontId="1"/>
  </si>
  <si>
    <t>(国)</t>
    <rPh sb="1" eb="2">
      <t>コク</t>
    </rPh>
    <phoneticPr fontId="1"/>
  </si>
  <si>
    <t>平成25年</t>
    <rPh sb="0" eb="2">
      <t>ヘイセイ</t>
    </rPh>
    <rPh sb="4" eb="5">
      <t>ネン</t>
    </rPh>
    <phoneticPr fontId="1"/>
  </si>
  <si>
    <t>(推）</t>
    <rPh sb="1" eb="2">
      <t>スイ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</si>
  <si>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</si>
  <si>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</si>
  <si>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(国）</t>
    <rPh sb="1" eb="2">
      <t>コク</t>
    </rPh>
    <phoneticPr fontId="1"/>
  </si>
  <si>
    <t>平成28年</t>
    <rPh sb="0" eb="2">
      <t>ヘイセイ</t>
    </rPh>
    <rPh sb="4" eb="5">
      <t>ネン</t>
    </rPh>
    <phoneticPr fontId="1"/>
  </si>
  <si>
    <t>※　「年次」欄の標記における「(国)」は国勢調査人口、「(推)」は毎月人口異動</t>
    <rPh sb="3" eb="5">
      <t>ネンジ</t>
    </rPh>
    <rPh sb="6" eb="7">
      <t>ラン</t>
    </rPh>
    <rPh sb="8" eb="10">
      <t>ヒョウキ</t>
    </rPh>
    <phoneticPr fontId="1"/>
  </si>
  <si>
    <t>資料：総務文書課</t>
    <rPh sb="3" eb="5">
      <t>ソウム</t>
    </rPh>
    <rPh sb="5" eb="7">
      <t>ブンショ</t>
    </rPh>
    <rPh sb="7" eb="8">
      <t>カ</t>
    </rPh>
    <phoneticPr fontId="1"/>
  </si>
  <si>
    <t>　　調査に基づく推計人口である。</t>
    <rPh sb="5" eb="6">
      <t>モト</t>
    </rPh>
    <rPh sb="8" eb="10">
      <t>スイケイ</t>
    </rPh>
    <rPh sb="10" eb="12">
      <t>ジンコウ</t>
    </rPh>
    <phoneticPr fontId="1"/>
  </si>
  <si>
    <t>※平成26年「面積」は国土地理院の平成26年全国都道府県市区町村別面積調による。</t>
    <rPh sb="1" eb="3">
      <t>ヘイセイ</t>
    </rPh>
    <rPh sb="5" eb="6">
      <t>ネン</t>
    </rPh>
    <rPh sb="7" eb="9">
      <t>メンセキ</t>
    </rPh>
    <rPh sb="11" eb="13">
      <t>コクド</t>
    </rPh>
    <rPh sb="13" eb="15">
      <t>チリ</t>
    </rPh>
    <rPh sb="15" eb="16">
      <t>イン</t>
    </rPh>
    <phoneticPr fontId="1"/>
  </si>
  <si>
    <t>不詳</t>
    <rPh sb="0" eb="2">
      <t>フショウ</t>
    </rPh>
    <phoneticPr fontId="1"/>
  </si>
  <si>
    <t>資料：毎月人口異動調査結果</t>
    <rPh sb="11" eb="13">
      <t>ケッカ</t>
    </rPh>
    <phoneticPr fontId="1"/>
  </si>
  <si>
    <t>12　地区別年齢（3区分）別人口</t>
    <phoneticPr fontId="1"/>
  </si>
  <si>
    <t>平成27年10月1日現在</t>
    <phoneticPr fontId="1"/>
  </si>
  <si>
    <t>総　数</t>
    <phoneticPr fontId="1"/>
  </si>
  <si>
    <t>橋北</t>
    <rPh sb="0" eb="2">
      <t>キョウホク</t>
    </rPh>
    <phoneticPr fontId="1"/>
  </si>
  <si>
    <t>橋南</t>
    <rPh sb="0" eb="2">
      <t>キョウナン</t>
    </rPh>
    <phoneticPr fontId="1"/>
  </si>
  <si>
    <t>羽場</t>
    <rPh sb="0" eb="2">
      <t>ハバ</t>
    </rPh>
    <phoneticPr fontId="1"/>
  </si>
  <si>
    <t>丸山</t>
    <rPh sb="0" eb="2">
      <t>マルヤマ</t>
    </rPh>
    <phoneticPr fontId="1"/>
  </si>
  <si>
    <t>東野</t>
    <rPh sb="0" eb="2">
      <t>ヒガシノ</t>
    </rPh>
    <phoneticPr fontId="1"/>
  </si>
  <si>
    <t>上村</t>
    <rPh sb="0" eb="2">
      <t>カミムラ</t>
    </rPh>
    <phoneticPr fontId="1"/>
  </si>
  <si>
    <t>南信濃</t>
    <rPh sb="0" eb="3">
      <t>ミナミシナノ</t>
    </rPh>
    <phoneticPr fontId="1"/>
  </si>
  <si>
    <t>資料：平成27年国勢調査</t>
    <rPh sb="3" eb="5">
      <t>ヘイセイ</t>
    </rPh>
    <rPh sb="7" eb="8">
      <t>ネン</t>
    </rPh>
    <rPh sb="8" eb="10">
      <t>コクセイ</t>
    </rPh>
    <rPh sb="10" eb="12">
      <t>チョウサ</t>
    </rPh>
    <phoneticPr fontId="1"/>
  </si>
  <si>
    <t>各年度3月末日</t>
    <rPh sb="0" eb="3">
      <t>カクネンド</t>
    </rPh>
    <rPh sb="4" eb="5">
      <t>ガツ</t>
    </rPh>
    <rPh sb="5" eb="7">
      <t>マツジツ</t>
    </rPh>
    <phoneticPr fontId="1"/>
  </si>
  <si>
    <t>増減</t>
    <rPh sb="0" eb="2">
      <t>ゾウゲン</t>
    </rPh>
    <phoneticPr fontId="1"/>
  </si>
  <si>
    <t>資料：市民課住民記録係</t>
    <rPh sb="6" eb="8">
      <t>ジュウミン</t>
    </rPh>
    <rPh sb="8" eb="10">
      <t>キロク</t>
    </rPh>
    <rPh sb="10" eb="11">
      <t>ガカリ</t>
    </rPh>
    <phoneticPr fontId="1"/>
  </si>
  <si>
    <t>各年度3月末日</t>
    <rPh sb="2" eb="3">
      <t>ド</t>
    </rPh>
    <phoneticPr fontId="1"/>
  </si>
  <si>
    <t>16　人口集中地区の面積・人口・世帯数の推移</t>
    <rPh sb="3" eb="5">
      <t>ジンコウ</t>
    </rPh>
    <rPh sb="5" eb="7">
      <t>シュウチュウ</t>
    </rPh>
    <rPh sb="7" eb="9">
      <t>チク</t>
    </rPh>
    <rPh sb="10" eb="12">
      <t>メンセキ</t>
    </rPh>
    <rPh sb="13" eb="15">
      <t>ジンコウ</t>
    </rPh>
    <rPh sb="16" eb="18">
      <t>セタイ</t>
    </rPh>
    <rPh sb="18" eb="19">
      <t>スウ</t>
    </rPh>
    <rPh sb="20" eb="22">
      <t>スイイ</t>
    </rPh>
    <phoneticPr fontId="1"/>
  </si>
  <si>
    <t>年</t>
    <rPh sb="0" eb="1">
      <t>ネン</t>
    </rPh>
    <phoneticPr fontId="1"/>
  </si>
  <si>
    <t>飯田市総数</t>
    <rPh sb="0" eb="3">
      <t>イイダシ</t>
    </rPh>
    <rPh sb="3" eb="5">
      <t>ソウスウ</t>
    </rPh>
    <phoneticPr fontId="1"/>
  </si>
  <si>
    <t>人口集中地区</t>
    <rPh sb="0" eb="2">
      <t>ジンコウ</t>
    </rPh>
    <rPh sb="2" eb="4">
      <t>シュウチュウ</t>
    </rPh>
    <rPh sb="4" eb="6">
      <t>チク</t>
    </rPh>
    <phoneticPr fontId="1"/>
  </si>
  <si>
    <t>飯田市総数に占める人口</t>
    <rPh sb="0" eb="3">
      <t>イイダシ</t>
    </rPh>
    <rPh sb="3" eb="5">
      <t>ソウスウ</t>
    </rPh>
    <rPh sb="6" eb="7">
      <t>シ</t>
    </rPh>
    <rPh sb="9" eb="11">
      <t>ジンコウ</t>
    </rPh>
    <phoneticPr fontId="1"/>
  </si>
  <si>
    <t>集中地区の割合　　　（％）</t>
    <rPh sb="0" eb="2">
      <t>シュウチュウ</t>
    </rPh>
    <rPh sb="2" eb="4">
      <t>チク</t>
    </rPh>
    <rPh sb="5" eb="7">
      <t>ワリアイ</t>
    </rPh>
    <phoneticPr fontId="1"/>
  </si>
  <si>
    <t>面積(k㎡)</t>
    <rPh sb="0" eb="2">
      <t>メンセキ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</si>
  <si>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</si>
  <si>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</si>
  <si>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</si>
  <si>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</si>
  <si>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</si>
  <si>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資料：国勢調査結果</t>
    <rPh sb="0" eb="2">
      <t>シリョウ</t>
    </rPh>
    <rPh sb="3" eb="5">
      <t>コクセイ</t>
    </rPh>
    <rPh sb="5" eb="7">
      <t>チョウサ</t>
    </rPh>
    <rPh sb="7" eb="9">
      <t>ケッカ</t>
    </rPh>
    <phoneticPr fontId="1"/>
  </si>
  <si>
    <t>17　住民基本台帳登録による町別人口・世帯数</t>
    <rPh sb="3" eb="5">
      <t>ジュウミン</t>
    </rPh>
    <rPh sb="5" eb="7">
      <t>キホン</t>
    </rPh>
    <rPh sb="7" eb="9">
      <t>ダイチョウ</t>
    </rPh>
    <rPh sb="9" eb="11">
      <t>トウロク</t>
    </rPh>
    <rPh sb="14" eb="16">
      <t>チョウベツ</t>
    </rPh>
    <rPh sb="16" eb="18">
      <t>ジンコウ</t>
    </rPh>
    <rPh sb="19" eb="22">
      <t>セタイスウ</t>
    </rPh>
    <phoneticPr fontId="1"/>
  </si>
  <si>
    <t>町　名</t>
    <rPh sb="0" eb="1">
      <t>マチ</t>
    </rPh>
    <rPh sb="2" eb="3">
      <t>メイ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</si>
  <si>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</si>
  <si>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</si>
  <si>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</si>
  <si>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（丸　山）</t>
    <rPh sb="1" eb="2">
      <t>マル</t>
    </rPh>
    <rPh sb="3" eb="4">
      <t>ヤマ</t>
    </rPh>
    <phoneticPr fontId="1"/>
  </si>
  <si>
    <t>（橋　北）</t>
    <rPh sb="1" eb="2">
      <t>ハシ</t>
    </rPh>
    <rPh sb="3" eb="4">
      <t>キタ</t>
    </rPh>
    <phoneticPr fontId="1"/>
  </si>
  <si>
    <t>（東　野）</t>
    <rPh sb="1" eb="2">
      <t>ヒガシ</t>
    </rPh>
    <rPh sb="3" eb="4">
      <t>ノ</t>
    </rPh>
    <phoneticPr fontId="1"/>
  </si>
  <si>
    <t>（橋　南）</t>
    <rPh sb="1" eb="2">
      <t>ハシ</t>
    </rPh>
    <rPh sb="3" eb="4">
      <t>ミナミ</t>
    </rPh>
    <phoneticPr fontId="1"/>
  </si>
  <si>
    <t>（座光寺）</t>
    <rPh sb="1" eb="4">
      <t>ザコウジ</t>
    </rPh>
    <phoneticPr fontId="1"/>
  </si>
  <si>
    <t>（松　尾）</t>
    <rPh sb="1" eb="2">
      <t>マツ</t>
    </rPh>
    <rPh sb="3" eb="4">
      <t>オ</t>
    </rPh>
    <phoneticPr fontId="1"/>
  </si>
  <si>
    <t>（羽　場）</t>
    <rPh sb="1" eb="2">
      <t>ハネ</t>
    </rPh>
    <rPh sb="3" eb="4">
      <t>バ</t>
    </rPh>
    <phoneticPr fontId="1"/>
  </si>
  <si>
    <t>（下久堅）</t>
    <rPh sb="1" eb="4">
      <t>シモヒサカタ</t>
    </rPh>
    <phoneticPr fontId="1"/>
  </si>
  <si>
    <t>（上久堅）</t>
    <rPh sb="1" eb="4">
      <t>カミヒサカタ</t>
    </rPh>
    <phoneticPr fontId="1"/>
  </si>
  <si>
    <t>（千　代）</t>
    <rPh sb="1" eb="2">
      <t>セン</t>
    </rPh>
    <rPh sb="3" eb="4">
      <t>ダイ</t>
    </rPh>
    <phoneticPr fontId="1"/>
  </si>
  <si>
    <t>（龍　江）</t>
    <rPh sb="1" eb="2">
      <t>リュウ</t>
    </rPh>
    <rPh sb="3" eb="4">
      <t>エ</t>
    </rPh>
    <phoneticPr fontId="1"/>
  </si>
  <si>
    <t>（竜　丘）</t>
    <rPh sb="1" eb="2">
      <t>リュウ</t>
    </rPh>
    <rPh sb="3" eb="4">
      <t>オカ</t>
    </rPh>
    <phoneticPr fontId="1"/>
  </si>
  <si>
    <t>（上郷）</t>
    <rPh sb="1" eb="3">
      <t>カミサト</t>
    </rPh>
    <phoneticPr fontId="1"/>
  </si>
  <si>
    <t>（川　路）</t>
    <rPh sb="1" eb="2">
      <t>カワ</t>
    </rPh>
    <rPh sb="3" eb="4">
      <t>ロ</t>
    </rPh>
    <phoneticPr fontId="1"/>
  </si>
  <si>
    <t>（三　穂）</t>
    <rPh sb="1" eb="2">
      <t>サン</t>
    </rPh>
    <rPh sb="3" eb="4">
      <t>ホ</t>
    </rPh>
    <phoneticPr fontId="1"/>
  </si>
  <si>
    <t>資料：市民課住民基本台帳登録人口</t>
    <rPh sb="0" eb="2">
      <t>シリョウ</t>
    </rPh>
    <rPh sb="3" eb="6">
      <t>シミンカ</t>
    </rPh>
    <rPh sb="6" eb="8">
      <t>ジュウミン</t>
    </rPh>
    <rPh sb="8" eb="10">
      <t>キホン</t>
    </rPh>
    <rPh sb="10" eb="12">
      <t>ダイチョウ</t>
    </rPh>
    <rPh sb="12" eb="14">
      <t>トウロク</t>
    </rPh>
    <rPh sb="14" eb="16">
      <t>ジンコウ</t>
    </rPh>
    <phoneticPr fontId="1"/>
  </si>
  <si>
    <t>※ 羽場地区の「横手」については、数値僅少による秘匿のため、「大休」に含めた。</t>
    <rPh sb="2" eb="4">
      <t>ハバ</t>
    </rPh>
    <rPh sb="4" eb="6">
      <t>チク</t>
    </rPh>
    <rPh sb="8" eb="10">
      <t>ヨコテ</t>
    </rPh>
    <rPh sb="17" eb="19">
      <t>スウチ</t>
    </rPh>
    <rPh sb="19" eb="21">
      <t>キンショウ</t>
    </rPh>
    <rPh sb="24" eb="26">
      <t>ヒトク</t>
    </rPh>
    <rPh sb="31" eb="32">
      <t>オオ</t>
    </rPh>
    <rPh sb="32" eb="33">
      <t>ヤス</t>
    </rPh>
    <rPh sb="35" eb="36">
      <t>フク</t>
    </rPh>
    <phoneticPr fontId="1"/>
  </si>
  <si>
    <t>東御市</t>
    <rPh sb="0" eb="1">
      <t>ヒガシ</t>
    </rPh>
    <rPh sb="1" eb="2">
      <t>オ</t>
    </rPh>
    <rPh sb="2" eb="3">
      <t>シ</t>
    </rPh>
    <phoneticPr fontId="1"/>
  </si>
  <si>
    <t>安曇野市</t>
    <rPh sb="0" eb="3">
      <t>アズミノ</t>
    </rPh>
    <rPh sb="3" eb="4">
      <t>シ</t>
    </rPh>
    <phoneticPr fontId="1"/>
  </si>
  <si>
    <t>19-1 常住人口・流入･流出人口及び昼間人口</t>
    <rPh sb="5" eb="6">
      <t>ジョウチュウ</t>
    </rPh>
    <rPh sb="6" eb="7">
      <t>ス</t>
    </rPh>
    <rPh sb="7" eb="9">
      <t>ジンコウ</t>
    </rPh>
    <rPh sb="10" eb="12">
      <t>リュウニュウ</t>
    </rPh>
    <rPh sb="13" eb="15">
      <t>リュウシュツ</t>
    </rPh>
    <rPh sb="15" eb="17">
      <t>ジンコウ</t>
    </rPh>
    <rPh sb="17" eb="18">
      <t>オヨ</t>
    </rPh>
    <rPh sb="19" eb="21">
      <t>ヒルマ</t>
    </rPh>
    <rPh sb="21" eb="23">
      <t>ジンコウ</t>
    </rPh>
    <phoneticPr fontId="1"/>
  </si>
  <si>
    <t>各年10月1日現在</t>
    <rPh sb="0" eb="2">
      <t>カクネン</t>
    </rPh>
    <rPh sb="4" eb="5">
      <t>ツキ</t>
    </rPh>
    <rPh sb="6" eb="7">
      <t>ヒ</t>
    </rPh>
    <rPh sb="7" eb="9">
      <t>ゲンザイ</t>
    </rPh>
    <phoneticPr fontId="1"/>
  </si>
  <si>
    <t>年</t>
    <rPh sb="0" eb="1">
      <t>トシ</t>
    </rPh>
    <phoneticPr fontId="1"/>
  </si>
  <si>
    <t>常住　　人口　　　Ａ</t>
    <rPh sb="0" eb="1">
      <t>ジョウ</t>
    </rPh>
    <rPh sb="1" eb="2">
      <t>ス</t>
    </rPh>
    <rPh sb="4" eb="6">
      <t>ジンコウ</t>
    </rPh>
    <phoneticPr fontId="1"/>
  </si>
  <si>
    <t>流　入　Ｂ</t>
    <rPh sb="0" eb="3">
      <t>リュウニュウ</t>
    </rPh>
    <phoneticPr fontId="1"/>
  </si>
  <si>
    <t>流　出　Ｃ</t>
    <rPh sb="0" eb="1">
      <t>リュウニュウ</t>
    </rPh>
    <rPh sb="2" eb="3">
      <t>デ</t>
    </rPh>
    <phoneticPr fontId="1"/>
  </si>
  <si>
    <r>
      <t>流入･流出　　の　　　差　　</t>
    </r>
    <r>
      <rPr>
        <sz val="10"/>
        <rFont val="ＭＳ Ｐ明朝"/>
        <family val="1"/>
        <charset val="128"/>
      </rPr>
      <t>Ｂ－Ｃ</t>
    </r>
    <rPh sb="0" eb="2">
      <t>リュウニュウ</t>
    </rPh>
    <rPh sb="3" eb="5">
      <t>リュウシュツ</t>
    </rPh>
    <rPh sb="11" eb="12">
      <t>サ</t>
    </rPh>
    <phoneticPr fontId="1"/>
  </si>
  <si>
    <r>
      <t>昼間人口Ｄ　　　　</t>
    </r>
    <r>
      <rPr>
        <sz val="10"/>
        <rFont val="ＭＳ Ｐ明朝"/>
        <family val="1"/>
        <charset val="128"/>
      </rPr>
      <t>A+(B-C)</t>
    </r>
    <rPh sb="0" eb="2">
      <t>ヒルマ</t>
    </rPh>
    <rPh sb="2" eb="4">
      <t>ジンコウ</t>
    </rPh>
    <phoneticPr fontId="1"/>
  </si>
  <si>
    <r>
      <t>流入超過率　　　　</t>
    </r>
    <r>
      <rPr>
        <sz val="9"/>
        <rFont val="ＭＳ Ｐ明朝"/>
        <family val="1"/>
        <charset val="128"/>
      </rPr>
      <t>Ｄ／Ａ×100％</t>
    </r>
    <rPh sb="0" eb="2">
      <t>リュウニュウ</t>
    </rPh>
    <rPh sb="2" eb="4">
      <t>チョウカ</t>
    </rPh>
    <rPh sb="4" eb="5">
      <t>リツ</t>
    </rPh>
    <phoneticPr fontId="1"/>
  </si>
  <si>
    <t>総数</t>
    <rPh sb="0" eb="2">
      <t>ソウスウ</t>
    </rPh>
    <phoneticPr fontId="1"/>
  </si>
  <si>
    <t>通勤</t>
    <rPh sb="0" eb="2">
      <t>ツウキン</t>
    </rPh>
    <phoneticPr fontId="1"/>
  </si>
  <si>
    <t>通学</t>
    <rPh sb="0" eb="2">
      <t>ツウガク</t>
    </rPh>
    <phoneticPr fontId="1"/>
  </si>
  <si>
    <t>平成　2</t>
    <rPh sb="0" eb="2">
      <t>ヘイセイ</t>
    </rPh>
    <phoneticPr fontId="1"/>
  </si>
  <si>
    <t>対前回増加率</t>
    <rPh sb="0" eb="1">
      <t>タイ</t>
    </rPh>
    <rPh sb="1" eb="2">
      <t>ゼンネン</t>
    </rPh>
    <rPh sb="2" eb="3">
      <t>カイ</t>
    </rPh>
    <rPh sb="3" eb="6">
      <t>ゾウカリツ</t>
    </rPh>
    <phoneticPr fontId="1"/>
  </si>
  <si>
    <t>19-2　夜間人口・昼間人口</t>
    <rPh sb="5" eb="7">
      <t>ヤカン</t>
    </rPh>
    <rPh sb="7" eb="9">
      <t>ジンコウ</t>
    </rPh>
    <rPh sb="10" eb="12">
      <t>チュウカン</t>
    </rPh>
    <rPh sb="12" eb="14">
      <t>ジンコウ</t>
    </rPh>
    <phoneticPr fontId="1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</si>
  <si>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</si>
  <si>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夜間人口
（常住人口）</t>
    <rPh sb="6" eb="8">
      <t>ジョウジュウ</t>
    </rPh>
    <rPh sb="8" eb="10">
      <t>ジンコウ</t>
    </rPh>
    <phoneticPr fontId="1"/>
  </si>
  <si>
    <t>従業も通学もしていない1)</t>
    <phoneticPr fontId="1"/>
  </si>
  <si>
    <t>（従業地・通学地）不詳 3)</t>
    <phoneticPr fontId="1"/>
  </si>
  <si>
    <t>総数
（昼間人口）3)4)</t>
    <phoneticPr fontId="1"/>
  </si>
  <si>
    <t>総数 4)</t>
    <phoneticPr fontId="1"/>
  </si>
  <si>
    <t>※1) 労働力状態「完全失業者」、「家事」及び「その他」</t>
    <rPh sb="10" eb="12">
      <t>カンゼン</t>
    </rPh>
    <rPh sb="12" eb="14">
      <t>シツギョウ</t>
    </rPh>
    <rPh sb="14" eb="15">
      <t>シャ</t>
    </rPh>
    <rPh sb="18" eb="20">
      <t>カジ</t>
    </rPh>
    <rPh sb="21" eb="22">
      <t>オヨ</t>
    </rPh>
    <rPh sb="26" eb="27">
      <t>タ</t>
    </rPh>
    <phoneticPr fontId="1"/>
  </si>
  <si>
    <t>※2) 従業・通学市区町村「不詳・外国」を含む。</t>
    <rPh sb="7" eb="9">
      <t>ツウガク</t>
    </rPh>
    <rPh sb="9" eb="11">
      <t>シク</t>
    </rPh>
    <rPh sb="11" eb="13">
      <t>チョウソン</t>
    </rPh>
    <rPh sb="14" eb="16">
      <t>フショウ</t>
    </rPh>
    <rPh sb="17" eb="19">
      <t>ガイコク</t>
    </rPh>
    <rPh sb="21" eb="22">
      <t>フク</t>
    </rPh>
    <phoneticPr fontId="1"/>
  </si>
  <si>
    <t>※3) 労働力状態「不詳」を含む。</t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1"/>
  </si>
  <si>
    <t>※4）従業・通学市区町村「不詳・外国」及び従業地・通学地「不詳」で、当地に常住している者を含む。</t>
    <rPh sb="3" eb="5">
      <t>ジュウギョウ</t>
    </rPh>
    <rPh sb="6" eb="8">
      <t>ツウガク</t>
    </rPh>
    <rPh sb="8" eb="10">
      <t>シク</t>
    </rPh>
    <rPh sb="10" eb="12">
      <t>チョウソン</t>
    </rPh>
    <rPh sb="13" eb="15">
      <t>フショウ</t>
    </rPh>
    <rPh sb="16" eb="18">
      <t>ガイコク</t>
    </rPh>
    <rPh sb="19" eb="20">
      <t>オヨ</t>
    </rPh>
    <rPh sb="21" eb="23">
      <t>ジュウギョウ</t>
    </rPh>
    <rPh sb="23" eb="24">
      <t>チ</t>
    </rPh>
    <rPh sb="25" eb="27">
      <t>ツウガク</t>
    </rPh>
    <rPh sb="27" eb="28">
      <t>チ</t>
    </rPh>
    <rPh sb="29" eb="31">
      <t>フショウ</t>
    </rPh>
    <rPh sb="34" eb="36">
      <t>トウチ</t>
    </rPh>
    <rPh sb="37" eb="39">
      <t>ジョウジュウ</t>
    </rPh>
    <rPh sb="43" eb="44">
      <t>モノ</t>
    </rPh>
    <rPh sb="45" eb="46">
      <t>フク</t>
    </rPh>
    <phoneticPr fontId="1"/>
  </si>
  <si>
    <t>20 産業別就業人口</t>
    <rPh sb="3" eb="6">
      <t>サンギョウベツ</t>
    </rPh>
    <rPh sb="6" eb="8">
      <t>シュウギョウ</t>
    </rPh>
    <rPh sb="8" eb="10">
      <t>ジンコウ</t>
    </rPh>
    <phoneticPr fontId="1"/>
  </si>
  <si>
    <t>10月1日現在</t>
    <rPh sb="2" eb="3">
      <t>ガツ</t>
    </rPh>
    <rPh sb="4" eb="5">
      <t>ニチ</t>
    </rPh>
    <rPh sb="5" eb="7">
      <t>ゲンザイ</t>
    </rPh>
    <phoneticPr fontId="1"/>
  </si>
  <si>
    <t>年　別　</t>
    <rPh sb="0" eb="1">
      <t>トシ</t>
    </rPh>
    <rPh sb="2" eb="3">
      <t>ベツ</t>
    </rPh>
    <phoneticPr fontId="1"/>
  </si>
  <si>
    <t>　種　別</t>
    <rPh sb="1" eb="2">
      <t>タネ</t>
    </rPh>
    <rPh sb="3" eb="4">
      <t>ベツ</t>
    </rPh>
    <phoneticPr fontId="1"/>
  </si>
  <si>
    <t>就業人口</t>
    <rPh sb="0" eb="2">
      <t>シュウギョウ</t>
    </rPh>
    <rPh sb="2" eb="4">
      <t>ジンコウ</t>
    </rPh>
    <phoneticPr fontId="1"/>
  </si>
  <si>
    <t>構成比</t>
    <rPh sb="0" eb="3">
      <t>コウセイヒ</t>
    </rPh>
    <phoneticPr fontId="1"/>
  </si>
  <si>
    <t>（人）</t>
    <rPh sb="1" eb="2">
      <t>ニン</t>
    </rPh>
    <phoneticPr fontId="1"/>
  </si>
  <si>
    <t>（％）</t>
    <phoneticPr fontId="1"/>
  </si>
  <si>
    <t>農業，林業</t>
    <phoneticPr fontId="1"/>
  </si>
  <si>
    <t>漁業</t>
    <phoneticPr fontId="1"/>
  </si>
  <si>
    <t>C</t>
    <phoneticPr fontId="1"/>
  </si>
  <si>
    <t>鉱業・採石業・砂利採取業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</si>
  <si>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</si>
  <si>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</si>
  <si>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</si>
  <si>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</si>
  <si>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</si>
  <si>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 xml:space="preserve">運輸業，郵便業 </t>
    <rPh sb="4" eb="6">
      <t>ユウビン</t>
    </rPh>
    <rPh sb="6" eb="7">
      <t>ギョウ</t>
    </rPh>
    <phoneticPr fontId="1"/>
  </si>
  <si>
    <t>I</t>
    <phoneticPr fontId="1"/>
  </si>
  <si>
    <t xml:space="preserve">卸売業，小売業    </t>
    <rPh sb="2" eb="3">
      <t>ギョウ</t>
    </rPh>
    <phoneticPr fontId="1"/>
  </si>
  <si>
    <t>J</t>
    <phoneticPr fontId="1"/>
  </si>
  <si>
    <t xml:space="preserve">金融業，保険業    </t>
    <rPh sb="2" eb="3">
      <t>ギョウ</t>
    </rPh>
    <phoneticPr fontId="1"/>
  </si>
  <si>
    <t>K</t>
    <phoneticPr fontId="1"/>
  </si>
  <si>
    <t xml:space="preserve">不動産業，物品賃貸業   </t>
    <rPh sb="5" eb="7">
      <t>ブッピン</t>
    </rPh>
    <rPh sb="7" eb="10">
      <t>チンタイギョウ</t>
    </rPh>
    <phoneticPr fontId="1"/>
  </si>
  <si>
    <t>L</t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</si>
  <si>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</si>
  <si>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</si>
  <si>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</si>
  <si>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</si>
  <si>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</si>
  <si>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</si>
  <si>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</si>
  <si>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</si>
  <si>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医療，福祉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</si>
  <si>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</si>
  <si>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</si>
  <si>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</si>
  <si>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</si>
  <si>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S</t>
    <phoneticPr fontId="1"/>
  </si>
  <si>
    <t>公務(他に分類されるものを除く）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1"/>
  </si>
  <si>
    <t>T</t>
    <phoneticPr fontId="1"/>
  </si>
  <si>
    <t>（再　掲）</t>
    <rPh sb="1" eb="2">
      <t>サイ</t>
    </rPh>
    <rPh sb="3" eb="4">
      <t>ケイ</t>
    </rPh>
    <phoneticPr fontId="1"/>
  </si>
  <si>
    <t>前回との</t>
    <rPh sb="0" eb="2">
      <t>ゼンカイ</t>
    </rPh>
    <phoneticPr fontId="1"/>
  </si>
  <si>
    <t>比較増減</t>
    <rPh sb="0" eb="2">
      <t>ヒカク</t>
    </rPh>
    <rPh sb="2" eb="4">
      <t>ゾウゲン</t>
    </rPh>
    <phoneticPr fontId="1"/>
  </si>
  <si>
    <t>（％）</t>
    <phoneticPr fontId="1"/>
  </si>
  <si>
    <t>※分類不能の産業があるため、総数と各産業の計は一致しない</t>
    <rPh sb="1" eb="3">
      <t>ブンルイ</t>
    </rPh>
    <rPh sb="3" eb="5">
      <t>フノウ</t>
    </rPh>
    <rPh sb="6" eb="8">
      <t>サンギョウ</t>
    </rPh>
    <rPh sb="14" eb="16">
      <t>ソウスウ</t>
    </rPh>
    <rPh sb="17" eb="18">
      <t>カク</t>
    </rPh>
    <rPh sb="18" eb="20">
      <t>サンギョウ</t>
    </rPh>
    <rPh sb="21" eb="22">
      <t>ケイ</t>
    </rPh>
    <rPh sb="23" eb="25">
      <t>イッチ</t>
    </rPh>
    <phoneticPr fontId="1"/>
  </si>
  <si>
    <t>21　従業地・常住地、産業（大分類）別15歳以上就業者数</t>
    <phoneticPr fontId="1"/>
  </si>
  <si>
    <t>常住地による就業者数</t>
    <phoneticPr fontId="1"/>
  </si>
  <si>
    <t>従業地による就業者数</t>
    <phoneticPr fontId="1"/>
  </si>
  <si>
    <t>他市町村で従業</t>
    <phoneticPr fontId="1"/>
  </si>
  <si>
    <t>従業地</t>
    <rPh sb="0" eb="2">
      <t>ジュウギョウ</t>
    </rPh>
    <rPh sb="2" eb="3">
      <t>チ</t>
    </rPh>
    <phoneticPr fontId="1"/>
  </si>
  <si>
    <t>総数</t>
    <phoneticPr fontId="1"/>
  </si>
  <si>
    <t>計  1)</t>
    <phoneticPr fontId="1"/>
  </si>
  <si>
    <t>2)</t>
    <phoneticPr fontId="1"/>
  </si>
  <si>
    <t>-</t>
    <phoneticPr fontId="1"/>
  </si>
  <si>
    <t>Ａ</t>
    <phoneticPr fontId="1"/>
  </si>
  <si>
    <t>農業・林業</t>
    <rPh sb="0" eb="2">
      <t>ノウギョウ</t>
    </rPh>
    <rPh sb="3" eb="5">
      <t>リンギョウ</t>
    </rPh>
    <phoneticPr fontId="1"/>
  </si>
  <si>
    <t>-</t>
    <phoneticPr fontId="1"/>
  </si>
  <si>
    <t>うち農業</t>
    <rPh sb="2" eb="4">
      <t>ノウギョウ</t>
    </rPh>
    <phoneticPr fontId="1"/>
  </si>
  <si>
    <t>Ｂ</t>
    <phoneticPr fontId="1"/>
  </si>
  <si>
    <t>漁業</t>
    <phoneticPr fontId="1"/>
  </si>
  <si>
    <t>-</t>
    <phoneticPr fontId="1"/>
  </si>
  <si>
    <t>Ｃ</t>
    <phoneticPr fontId="1"/>
  </si>
  <si>
    <t>鉱業，採石業，
砂利採取業</t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1"/>
  </si>
  <si>
    <t>Ｄ</t>
    <phoneticPr fontId="1"/>
  </si>
  <si>
    <t>建設業</t>
    <phoneticPr fontId="1"/>
  </si>
  <si>
    <t>Ｅ</t>
    <phoneticPr fontId="1"/>
  </si>
  <si>
    <t>製造業</t>
    <phoneticPr fontId="1"/>
  </si>
  <si>
    <t>Ｆ</t>
    <phoneticPr fontId="1"/>
  </si>
  <si>
    <t>電気・ガス・
熱供給・水道業</t>
    <rPh sb="7" eb="10">
      <t>ネツキョウキュウ</t>
    </rPh>
    <phoneticPr fontId="1"/>
  </si>
  <si>
    <t>Ｇ</t>
    <phoneticPr fontId="1"/>
  </si>
  <si>
    <t>情報通信業</t>
    <rPh sb="0" eb="2">
      <t>ジョウホウ</t>
    </rPh>
    <rPh sb="2" eb="5">
      <t>ツウシンギョウ</t>
    </rPh>
    <phoneticPr fontId="1"/>
  </si>
  <si>
    <t>Ｈ</t>
    <phoneticPr fontId="1"/>
  </si>
  <si>
    <t>運輸業，郵便業</t>
    <rPh sb="2" eb="3">
      <t>ギョウ</t>
    </rPh>
    <rPh sb="4" eb="6">
      <t>ユウビン</t>
    </rPh>
    <rPh sb="6" eb="7">
      <t>ギョウ</t>
    </rPh>
    <phoneticPr fontId="1"/>
  </si>
  <si>
    <t>Ｉ</t>
    <phoneticPr fontId="1"/>
  </si>
  <si>
    <t>卸売業，小売業</t>
    <rPh sb="2" eb="3">
      <t>ギョウ</t>
    </rPh>
    <phoneticPr fontId="1"/>
  </si>
  <si>
    <t>Ｊ</t>
    <phoneticPr fontId="1"/>
  </si>
  <si>
    <t>金融業，保険業</t>
    <rPh sb="2" eb="3">
      <t>ギョウ</t>
    </rPh>
    <phoneticPr fontId="1"/>
  </si>
  <si>
    <t>-</t>
    <phoneticPr fontId="1"/>
  </si>
  <si>
    <t>Ｋ</t>
    <phoneticPr fontId="1"/>
  </si>
  <si>
    <t>不動産業，物品賃貸業</t>
    <rPh sb="5" eb="7">
      <t>ブッピン</t>
    </rPh>
    <rPh sb="7" eb="10">
      <t>チンタイギョウ</t>
    </rPh>
    <phoneticPr fontId="1"/>
  </si>
  <si>
    <t>Ｌ</t>
    <phoneticPr fontId="1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</si>
  <si>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1"/>
  </si>
  <si>
    <t>Ｍ</t>
    <phoneticPr fontId="1"/>
  </si>
  <si>
    <t>Ｎ</t>
    <phoneticPr fontId="1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</si>
  <si>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1"/>
  </si>
  <si>
    <t>Ｏ</t>
    <phoneticPr fontId="1"/>
  </si>
  <si>
    <t>Ｐ</t>
    <phoneticPr fontId="1"/>
  </si>
  <si>
    <t>Ｑ</t>
    <phoneticPr fontId="1"/>
  </si>
  <si>
    <t>複合サービス業</t>
    <rPh sb="0" eb="2">
      <t>フクゴウ</t>
    </rPh>
    <rPh sb="6" eb="7">
      <t>ギョウ</t>
    </rPh>
    <phoneticPr fontId="1"/>
  </si>
  <si>
    <t>Ｒ</t>
    <phoneticPr fontId="1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</si>
  <si>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1"/>
  </si>
  <si>
    <t>Ｓ</t>
    <phoneticPr fontId="1"/>
  </si>
  <si>
    <r>
      <t xml:space="preserve">公務
</t>
    </r>
    <r>
      <rPr>
        <sz val="9"/>
        <rFont val="ＭＳ Ｐ明朝"/>
        <family val="1"/>
        <charset val="128"/>
      </rPr>
      <t>(他に分類されるものを除く)</t>
    </r>
    <rPh sb="4" eb="5">
      <t>タ</t>
    </rPh>
    <rPh sb="6" eb="8">
      <t>ブンルイ</t>
    </rPh>
    <rPh sb="14" eb="15">
      <t>ノゾ</t>
    </rPh>
    <phoneticPr fontId="1"/>
  </si>
  <si>
    <t>Ｔ</t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</si>
  <si>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</si>
  <si>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1) 従業市区町村「不詳・外国」を含む為計は合わない。　</t>
    <rPh sb="5" eb="7">
      <t>シク</t>
    </rPh>
    <rPh sb="7" eb="9">
      <t>チョウソン</t>
    </rPh>
    <rPh sb="10" eb="12">
      <t>フショウ</t>
    </rPh>
    <rPh sb="13" eb="15">
      <t>ガイコク</t>
    </rPh>
    <rPh sb="17" eb="18">
      <t>フク</t>
    </rPh>
    <rPh sb="19" eb="20">
      <t>タメ</t>
    </rPh>
    <rPh sb="20" eb="21">
      <t>ケイ</t>
    </rPh>
    <rPh sb="22" eb="23">
      <t>ア</t>
    </rPh>
    <phoneticPr fontId="1"/>
  </si>
  <si>
    <t>資料：平成27年国勢調査結果</t>
    <phoneticPr fontId="1"/>
  </si>
  <si>
    <t>２）従業市区町村「不詳・外国」及び従業地「不詳」で、当地に常住している者を含む。</t>
    <phoneticPr fontId="1"/>
  </si>
  <si>
    <t>22　世帯人員(10区分)別一般世帯数及び一般世帯人員</t>
    <rPh sb="3" eb="5">
      <t>セタイ</t>
    </rPh>
    <rPh sb="5" eb="6">
      <t>ニンズウ</t>
    </rPh>
    <rPh sb="6" eb="7">
      <t>イン</t>
    </rPh>
    <rPh sb="10" eb="12">
      <t>クブン</t>
    </rPh>
    <rPh sb="13" eb="14">
      <t>ベツ</t>
    </rPh>
    <rPh sb="14" eb="16">
      <t>イッパン</t>
    </rPh>
    <rPh sb="16" eb="18">
      <t>セタイ</t>
    </rPh>
    <rPh sb="18" eb="19">
      <t>スウ</t>
    </rPh>
    <rPh sb="19" eb="20">
      <t>オヨ</t>
    </rPh>
    <rPh sb="21" eb="23">
      <t>イッパン</t>
    </rPh>
    <rPh sb="23" eb="25">
      <t>セタイ</t>
    </rPh>
    <rPh sb="25" eb="27">
      <t>ジンイン</t>
    </rPh>
    <phoneticPr fontId="1"/>
  </si>
  <si>
    <t>区分</t>
    <rPh sb="0" eb="2">
      <t>クブン</t>
    </rPh>
    <phoneticPr fontId="1"/>
  </si>
  <si>
    <t>一　　　般　　　世　　　帯</t>
    <rPh sb="0" eb="5">
      <t>イッパン</t>
    </rPh>
    <rPh sb="8" eb="13">
      <t>セタイ</t>
    </rPh>
    <phoneticPr fontId="1"/>
  </si>
  <si>
    <t>世帯
人員</t>
    <rPh sb="0" eb="2">
      <t>セタイ</t>
    </rPh>
    <rPh sb="3" eb="4">
      <t>ニンズウ</t>
    </rPh>
    <rPh sb="4" eb="5">
      <t>イン</t>
    </rPh>
    <phoneticPr fontId="1"/>
  </si>
  <si>
    <t>(再掲)</t>
    <rPh sb="1" eb="3">
      <t>サイケイ</t>
    </rPh>
    <phoneticPr fontId="1"/>
  </si>
  <si>
    <t>世帯
人員
が１人</t>
    <rPh sb="0" eb="2">
      <t>セタイ</t>
    </rPh>
    <rPh sb="3" eb="5">
      <t>ジンイン</t>
    </rPh>
    <rPh sb="7" eb="9">
      <t>ヒトリ</t>
    </rPh>
    <phoneticPr fontId="1"/>
  </si>
  <si>
    <t>２人</t>
    <rPh sb="0" eb="2">
      <t>フタリ</t>
    </rPh>
    <phoneticPr fontId="1"/>
  </si>
  <si>
    <t>10
人以上</t>
    <rPh sb="3" eb="4">
      <t>ニン</t>
    </rPh>
    <rPh sb="4" eb="6">
      <t>イジョウ</t>
    </rPh>
    <phoneticPr fontId="1"/>
  </si>
  <si>
    <t>1世帯当たり人員</t>
    <rPh sb="1" eb="3">
      <t>セタイ</t>
    </rPh>
    <rPh sb="3" eb="4">
      <t>ア</t>
    </rPh>
    <rPh sb="6" eb="7">
      <t>ニンズウ</t>
    </rPh>
    <rPh sb="7" eb="8">
      <t>イン</t>
    </rPh>
    <phoneticPr fontId="1"/>
  </si>
  <si>
    <t>間借り･下宿などの単身者</t>
    <rPh sb="0" eb="2">
      <t>マガ</t>
    </rPh>
    <rPh sb="4" eb="6">
      <t>ゲシュク</t>
    </rPh>
    <rPh sb="9" eb="12">
      <t>タンシンシャ</t>
    </rPh>
    <phoneticPr fontId="1"/>
  </si>
  <si>
    <t>会社などの独身寮単身者</t>
    <rPh sb="0" eb="2">
      <t>カイシャ</t>
    </rPh>
    <rPh sb="5" eb="8">
      <t>ドクシンリョウ</t>
    </rPh>
    <rPh sb="8" eb="11">
      <t>タンシンシャ</t>
    </rPh>
    <phoneticPr fontId="1"/>
  </si>
  <si>
    <t>23 施設等の世帯の種類(6区分)別施設等の世帯数及び施設等の世帯人員</t>
    <rPh sb="3" eb="5">
      <t>シセツ</t>
    </rPh>
    <rPh sb="5" eb="6">
      <t>ナド</t>
    </rPh>
    <rPh sb="7" eb="9">
      <t>セタイ</t>
    </rPh>
    <rPh sb="10" eb="12">
      <t>シュルイ</t>
    </rPh>
    <rPh sb="14" eb="16">
      <t>クブン</t>
    </rPh>
    <rPh sb="17" eb="18">
      <t>ベツ</t>
    </rPh>
    <rPh sb="18" eb="20">
      <t>シセツ</t>
    </rPh>
    <rPh sb="20" eb="21">
      <t>ナド</t>
    </rPh>
    <rPh sb="22" eb="25">
      <t>セタイスウ</t>
    </rPh>
    <rPh sb="25" eb="26">
      <t>オヨ</t>
    </rPh>
    <rPh sb="27" eb="29">
      <t>シセツ</t>
    </rPh>
    <rPh sb="29" eb="30">
      <t>ナド</t>
    </rPh>
    <rPh sb="31" eb="33">
      <t>セタイ</t>
    </rPh>
    <rPh sb="33" eb="34">
      <t>ニンズウ</t>
    </rPh>
    <rPh sb="34" eb="35">
      <t>イン</t>
    </rPh>
    <phoneticPr fontId="1"/>
  </si>
  <si>
    <t>世帯人員</t>
    <rPh sb="0" eb="2">
      <t>セタイ</t>
    </rPh>
    <rPh sb="2" eb="4">
      <t>ジンイン</t>
    </rPh>
    <phoneticPr fontId="1"/>
  </si>
  <si>
    <t>施設等の世帯総数</t>
    <rPh sb="0" eb="2">
      <t>シセツ</t>
    </rPh>
    <rPh sb="2" eb="3">
      <t>ナド</t>
    </rPh>
    <rPh sb="4" eb="6">
      <t>セタイ</t>
    </rPh>
    <rPh sb="6" eb="8">
      <t>ソウスウ</t>
    </rPh>
    <phoneticPr fontId="1"/>
  </si>
  <si>
    <t>寮･寄宿舎の学生･生徒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1"/>
  </si>
  <si>
    <t>病院・療養所の入院者</t>
    <rPh sb="0" eb="2">
      <t>ビョウイン</t>
    </rPh>
    <rPh sb="3" eb="6">
      <t>リョウヨウジョ</t>
    </rPh>
    <rPh sb="7" eb="10">
      <t>ニュウインシャ</t>
    </rPh>
    <phoneticPr fontId="1"/>
  </si>
  <si>
    <t>社会施設の入所者</t>
    <rPh sb="0" eb="2">
      <t>シャカイ</t>
    </rPh>
    <rPh sb="2" eb="4">
      <t>シセツ</t>
    </rPh>
    <rPh sb="5" eb="8">
      <t>ニュウショシャ</t>
    </rPh>
    <phoneticPr fontId="1"/>
  </si>
  <si>
    <t>自衛隊営舎内住居者</t>
    <rPh sb="0" eb="3">
      <t>ジエイタイ</t>
    </rPh>
    <rPh sb="3" eb="5">
      <t>エイシャ</t>
    </rPh>
    <rPh sb="5" eb="6">
      <t>ナイ</t>
    </rPh>
    <rPh sb="6" eb="8">
      <t>ジュウキョ</t>
    </rPh>
    <rPh sb="8" eb="9">
      <t>シャ</t>
    </rPh>
    <phoneticPr fontId="1"/>
  </si>
  <si>
    <t>矯正施設の入所者</t>
    <rPh sb="0" eb="2">
      <t>キョウセイ</t>
    </rPh>
    <rPh sb="2" eb="4">
      <t>シセツ</t>
    </rPh>
    <rPh sb="5" eb="7">
      <t>ニュウショ</t>
    </rPh>
    <rPh sb="7" eb="8">
      <t>シャ</t>
    </rPh>
    <phoneticPr fontId="1"/>
  </si>
  <si>
    <t>その他</t>
    <rPh sb="0" eb="3">
      <t>ソノタ</t>
    </rPh>
    <phoneticPr fontId="1"/>
  </si>
  <si>
    <t>施設等の世帯人員総数</t>
    <rPh sb="0" eb="2">
      <t>シセツ</t>
    </rPh>
    <rPh sb="2" eb="3">
      <t>ナド</t>
    </rPh>
    <rPh sb="4" eb="6">
      <t>セタイ</t>
    </rPh>
    <rPh sb="6" eb="8">
      <t>ジンイン</t>
    </rPh>
    <rPh sb="8" eb="10">
      <t>ソウスウ</t>
    </rPh>
    <phoneticPr fontId="1"/>
  </si>
  <si>
    <t>X</t>
    <phoneticPr fontId="1"/>
  </si>
  <si>
    <t>25 産業（大分類）、従業上の地位（８区分）、男女別15歳以上就業者数</t>
    <rPh sb="3" eb="5">
      <t>サンギョウ</t>
    </rPh>
    <rPh sb="6" eb="9">
      <t>ダイブンルイ</t>
    </rPh>
    <rPh sb="11" eb="13">
      <t>ジュウギョウ</t>
    </rPh>
    <rPh sb="13" eb="14">
      <t>ウエ</t>
    </rPh>
    <rPh sb="15" eb="17">
      <t>チイ</t>
    </rPh>
    <rPh sb="19" eb="21">
      <t>クブン</t>
    </rPh>
    <rPh sb="23" eb="26">
      <t>ダンジョベツ</t>
    </rPh>
    <rPh sb="28" eb="29">
      <t>サイ</t>
    </rPh>
    <rPh sb="29" eb="31">
      <t>イジョウ</t>
    </rPh>
    <rPh sb="31" eb="34">
      <t>シュウギョウシャ</t>
    </rPh>
    <rPh sb="34" eb="35">
      <t>スウ</t>
    </rPh>
    <phoneticPr fontId="1"/>
  </si>
  <si>
    <t>産業（大分類）</t>
    <rPh sb="0" eb="2">
      <t>サンギョウ</t>
    </rPh>
    <rPh sb="3" eb="6">
      <t>ダイブンルイ</t>
    </rPh>
    <phoneticPr fontId="1"/>
  </si>
  <si>
    <t>総数</t>
    <phoneticPr fontId="1"/>
  </si>
  <si>
    <t>雇用者</t>
    <rPh sb="0" eb="3">
      <t>コヨウシャ</t>
    </rPh>
    <phoneticPr fontId="1"/>
  </si>
  <si>
    <t>役員</t>
    <phoneticPr fontId="1"/>
  </si>
  <si>
    <t>雇人の</t>
    <rPh sb="0" eb="1">
      <t>ヤト</t>
    </rPh>
    <rPh sb="1" eb="2">
      <t>ニン</t>
    </rPh>
    <phoneticPr fontId="1"/>
  </si>
  <si>
    <t>家族</t>
    <rPh sb="0" eb="2">
      <t>カゾク</t>
    </rPh>
    <phoneticPr fontId="1"/>
  </si>
  <si>
    <t>家庭</t>
    <rPh sb="0" eb="2">
      <t>カテイ</t>
    </rPh>
    <phoneticPr fontId="1"/>
  </si>
  <si>
    <t>総数</t>
    <phoneticPr fontId="1"/>
  </si>
  <si>
    <t>役員</t>
    <phoneticPr fontId="1"/>
  </si>
  <si>
    <t>(1)</t>
    <phoneticPr fontId="1"/>
  </si>
  <si>
    <t>正規</t>
    <rPh sb="0" eb="2">
      <t>セイキ</t>
    </rPh>
    <phoneticPr fontId="1"/>
  </si>
  <si>
    <t>派遣</t>
    <rPh sb="0" eb="2">
      <t>ハケン</t>
    </rPh>
    <phoneticPr fontId="1"/>
  </si>
  <si>
    <t>ﾊﾟｰﾄ他</t>
    <rPh sb="4" eb="5">
      <t>ホカ</t>
    </rPh>
    <phoneticPr fontId="1"/>
  </si>
  <si>
    <t>ある業主</t>
    <rPh sb="2" eb="4">
      <t>ギョウシュ</t>
    </rPh>
    <phoneticPr fontId="1"/>
  </si>
  <si>
    <t>ない業主</t>
    <rPh sb="2" eb="4">
      <t>ギョウシュ</t>
    </rPh>
    <phoneticPr fontId="1"/>
  </si>
  <si>
    <t>従業者</t>
    <rPh sb="0" eb="3">
      <t>ジュウギョウシャ</t>
    </rPh>
    <phoneticPr fontId="1"/>
  </si>
  <si>
    <t>内職者</t>
    <rPh sb="0" eb="2">
      <t>ナイショク</t>
    </rPh>
    <rPh sb="2" eb="3">
      <t>シャ</t>
    </rPh>
    <phoneticPr fontId="1"/>
  </si>
  <si>
    <t>(1)</t>
    <phoneticPr fontId="1"/>
  </si>
  <si>
    <t>第１次産業</t>
    <rPh sb="0" eb="1">
      <t>ダイ</t>
    </rPh>
    <rPh sb="2" eb="3">
      <t>ジ</t>
    </rPh>
    <rPh sb="3" eb="5">
      <t>サンギョウ</t>
    </rPh>
    <phoneticPr fontId="1"/>
  </si>
  <si>
    <t>-</t>
    <phoneticPr fontId="1"/>
  </si>
  <si>
    <t>農業・林業</t>
    <rPh sb="3" eb="5">
      <t>リンギョウ</t>
    </rPh>
    <phoneticPr fontId="1"/>
  </si>
  <si>
    <t>　うち農業</t>
    <rPh sb="3" eb="5">
      <t>ノウギョウ</t>
    </rPh>
    <phoneticPr fontId="1"/>
  </si>
  <si>
    <t>第２次産業</t>
    <rPh sb="0" eb="1">
      <t>ダイ</t>
    </rPh>
    <rPh sb="2" eb="3">
      <t>ジ</t>
    </rPh>
    <rPh sb="3" eb="5">
      <t>サンギョウ</t>
    </rPh>
    <phoneticPr fontId="1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</si>
  <si>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</si>
  <si>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第３次産業</t>
    <rPh sb="0" eb="1">
      <t>ダイ</t>
    </rPh>
    <rPh sb="2" eb="3">
      <t>ジ</t>
    </rPh>
    <rPh sb="3" eb="5">
      <t>サンギョウ</t>
    </rPh>
    <phoneticPr fontId="1"/>
  </si>
  <si>
    <t>運輸業，郵便業</t>
    <rPh sb="4" eb="6">
      <t>ユウビン</t>
    </rPh>
    <rPh sb="6" eb="7">
      <t>ギョウ</t>
    </rPh>
    <phoneticPr fontId="1"/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</si>
  <si>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"/>
  </si>
  <si>
    <t>宿泊業，飲食サービス業</t>
    <rPh sb="4" eb="6">
      <t>インショク</t>
    </rPh>
    <rPh sb="10" eb="11">
      <t>ギョウ</t>
    </rPh>
    <phoneticPr fontId="1"/>
  </si>
  <si>
    <t>生活関連ｻｰﾋﾞｽ業・娯楽業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"/>
  </si>
  <si>
    <t xml:space="preserve">サービス業
（他に分類されないもの）    </t>
    <phoneticPr fontId="1"/>
  </si>
  <si>
    <t>資料：平成27年国勢調査結果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2" eb="14">
      <t>ケッカ</t>
    </rPh>
    <phoneticPr fontId="1"/>
  </si>
  <si>
    <t>※ (1)には、従業上の地位「不詳」を含む。</t>
    <rPh sb="8" eb="10">
      <t>ジュウギョウ</t>
    </rPh>
    <rPh sb="10" eb="11">
      <t>ウエ</t>
    </rPh>
    <rPh sb="12" eb="14">
      <t>チイ</t>
    </rPh>
    <rPh sb="15" eb="17">
      <t>フショウ</t>
    </rPh>
    <rPh sb="19" eb="20">
      <t>フク</t>
    </rPh>
    <phoneticPr fontId="1"/>
  </si>
  <si>
    <t>26 産業（大分類）、年齢（５歳階級）、男女別15歳以上就業者数</t>
    <rPh sb="3" eb="5">
      <t>サンギョウ</t>
    </rPh>
    <rPh sb="6" eb="9">
      <t>ダイブンルイ</t>
    </rPh>
    <rPh sb="11" eb="13">
      <t>ネンレイ</t>
    </rPh>
    <rPh sb="15" eb="18">
      <t>サイカイキュウ</t>
    </rPh>
    <rPh sb="20" eb="23">
      <t>ダンジョベツ</t>
    </rPh>
    <rPh sb="25" eb="26">
      <t>サイ</t>
    </rPh>
    <rPh sb="26" eb="28">
      <t>イジョウ</t>
    </rPh>
    <rPh sb="28" eb="31">
      <t>シュウギョウシャ</t>
    </rPh>
    <rPh sb="31" eb="32">
      <t>スウ</t>
    </rPh>
    <phoneticPr fontId="1"/>
  </si>
  <si>
    <t>男女
年齢
（5歳階級）</t>
    <rPh sb="0" eb="2">
      <t>ダンジョ</t>
    </rPh>
    <rPh sb="3" eb="5">
      <t>ネンレイ</t>
    </rPh>
    <rPh sb="8" eb="11">
      <t>サイカイキュウ</t>
    </rPh>
    <phoneticPr fontId="1"/>
  </si>
  <si>
    <t>農業，
林業</t>
    <rPh sb="4" eb="6">
      <t>リンギョウ</t>
    </rPh>
    <phoneticPr fontId="1"/>
  </si>
  <si>
    <t>鉱業，
採石業，
砂利採取業</t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1"/>
  </si>
  <si>
    <t>建設業</t>
    <phoneticPr fontId="1"/>
  </si>
  <si>
    <t>製造業</t>
    <phoneticPr fontId="1"/>
  </si>
  <si>
    <t>電気･
ガス･
熱供給・
水道業</t>
    <phoneticPr fontId="1"/>
  </si>
  <si>
    <t>情報
通信業</t>
    <phoneticPr fontId="1"/>
  </si>
  <si>
    <t>卸売業，
小売業</t>
    <rPh sb="2" eb="3">
      <t>ギョウ</t>
    </rPh>
    <phoneticPr fontId="1"/>
  </si>
  <si>
    <t>金融業，
保険業</t>
    <rPh sb="2" eb="3">
      <t>ギョウ</t>
    </rPh>
    <phoneticPr fontId="1"/>
  </si>
  <si>
    <t>生活関連ｻｰﾋﾞｽ業，娯楽業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"/>
  </si>
  <si>
    <t>教育，
学習
支援業</t>
    <phoneticPr fontId="1"/>
  </si>
  <si>
    <t>医療，
福祉</t>
    <phoneticPr fontId="1"/>
  </si>
  <si>
    <t>複合サービス事業</t>
    <phoneticPr fontId="1"/>
  </si>
  <si>
    <t>ｻｰﾋﾞｽ業（他に分類されないもの）</t>
    <phoneticPr fontId="1"/>
  </si>
  <si>
    <t>公務
(他に分類されるものを除く)</t>
    <rPh sb="14" eb="15">
      <t>ノゾ</t>
    </rPh>
    <phoneticPr fontId="1"/>
  </si>
  <si>
    <t>分類
不能の
産業</t>
    <phoneticPr fontId="1"/>
  </si>
  <si>
    <t>-</t>
    <phoneticPr fontId="1"/>
  </si>
  <si>
    <t>親族のみから
成る一般世帯</t>
    <rPh sb="0" eb="2">
      <t>シンゾク</t>
    </rPh>
    <rPh sb="7" eb="8">
      <t>ナ</t>
    </rPh>
    <rPh sb="9" eb="11">
      <t>イッパン</t>
    </rPh>
    <rPh sb="11" eb="13">
      <t>セタイ</t>
    </rPh>
    <phoneticPr fontId="19"/>
  </si>
  <si>
    <t>親族
人員</t>
    <rPh sb="0" eb="2">
      <t>シンゾク</t>
    </rPh>
    <rPh sb="3" eb="5">
      <t>ジンイン</t>
    </rPh>
    <phoneticPr fontId="19"/>
  </si>
  <si>
    <t>１世帯
当たり
親族人員</t>
    <rPh sb="1" eb="3">
      <t>セタイ</t>
    </rPh>
    <rPh sb="4" eb="5">
      <t>ア</t>
    </rPh>
    <rPh sb="8" eb="10">
      <t>シンゾク</t>
    </rPh>
    <rPh sb="10" eb="12">
      <t>ジンイン</t>
    </rPh>
    <phoneticPr fontId="19"/>
  </si>
  <si>
    <t>総数        　　　　　　</t>
    <phoneticPr fontId="23"/>
  </si>
  <si>
    <t>Ａ</t>
    <phoneticPr fontId="23"/>
  </si>
  <si>
    <t>親族世帯</t>
    <phoneticPr fontId="23"/>
  </si>
  <si>
    <t>Ⅰ</t>
    <phoneticPr fontId="23"/>
  </si>
  <si>
    <t>核家族世帯</t>
    <phoneticPr fontId="23"/>
  </si>
  <si>
    <t>-</t>
    <phoneticPr fontId="19"/>
  </si>
  <si>
    <t>(1)</t>
    <phoneticPr fontId="23"/>
  </si>
  <si>
    <t>夫婦のみの世帯</t>
    <phoneticPr fontId="23"/>
  </si>
  <si>
    <t>(2)</t>
    <phoneticPr fontId="23"/>
  </si>
  <si>
    <t>夫婦と子供から成る世帯</t>
    <phoneticPr fontId="23"/>
  </si>
  <si>
    <t>(3)</t>
    <phoneticPr fontId="23"/>
  </si>
  <si>
    <t xml:space="preserve">男親と子供から成る世帯 </t>
    <phoneticPr fontId="23"/>
  </si>
  <si>
    <t>(4)</t>
    <phoneticPr fontId="23"/>
  </si>
  <si>
    <t>女親と子供から成る世帯</t>
    <phoneticPr fontId="23"/>
  </si>
  <si>
    <t>Ⅱ</t>
    <phoneticPr fontId="23"/>
  </si>
  <si>
    <t>その他の親族世帯</t>
    <phoneticPr fontId="23"/>
  </si>
  <si>
    <t>(5)</t>
    <phoneticPr fontId="23"/>
  </si>
  <si>
    <t>夫婦と両親から成る世帯</t>
    <phoneticPr fontId="23"/>
  </si>
  <si>
    <t>①</t>
    <phoneticPr fontId="23"/>
  </si>
  <si>
    <t>夫婦と夫の親から成る世帯</t>
    <phoneticPr fontId="23"/>
  </si>
  <si>
    <t>-</t>
    <phoneticPr fontId="19"/>
  </si>
  <si>
    <t>②</t>
    <phoneticPr fontId="23"/>
  </si>
  <si>
    <t>夫婦と妻の親から成る世帯</t>
    <phoneticPr fontId="23"/>
  </si>
  <si>
    <t>(6)</t>
    <phoneticPr fontId="23"/>
  </si>
  <si>
    <t>夫婦とひとり親から成る世帯</t>
    <phoneticPr fontId="23"/>
  </si>
  <si>
    <t>①</t>
    <phoneticPr fontId="23"/>
  </si>
  <si>
    <t>夫婦と夫の親から成る世帯</t>
    <phoneticPr fontId="23"/>
  </si>
  <si>
    <t>(7)</t>
    <phoneticPr fontId="23"/>
  </si>
  <si>
    <t>夫婦，子供と両親から成る世帯</t>
    <phoneticPr fontId="23"/>
  </si>
  <si>
    <t xml:space="preserve">夫婦，子供と夫の親から成る世帯  </t>
    <phoneticPr fontId="23"/>
  </si>
  <si>
    <t>夫婦，子供と妻の親から成る世帯</t>
    <phoneticPr fontId="23"/>
  </si>
  <si>
    <t>(8)</t>
    <phoneticPr fontId="23"/>
  </si>
  <si>
    <t>夫婦，子供とひとり親から成る世帯</t>
    <phoneticPr fontId="23"/>
  </si>
  <si>
    <t>夫婦，子供と夫の親から成る世帯</t>
    <phoneticPr fontId="23"/>
  </si>
  <si>
    <t>(9)</t>
    <phoneticPr fontId="23"/>
  </si>
  <si>
    <t>夫婦と他の親族（親，子供を含まない）から成る世帯</t>
    <phoneticPr fontId="23"/>
  </si>
  <si>
    <t>(10)</t>
    <phoneticPr fontId="23"/>
  </si>
  <si>
    <t>夫婦，子供と他の親族（親を含まない）から成る世帯</t>
    <phoneticPr fontId="23"/>
  </si>
  <si>
    <t>(11)</t>
    <phoneticPr fontId="23"/>
  </si>
  <si>
    <t>夫婦，親と他の親族（子供を含まない）から成る世帯</t>
    <phoneticPr fontId="23"/>
  </si>
  <si>
    <t xml:space="preserve">夫婦，夫の親と他の親族から成る世帯    </t>
    <phoneticPr fontId="23"/>
  </si>
  <si>
    <t xml:space="preserve">夫婦，妻の親と他の親族から成る世帯    </t>
    <phoneticPr fontId="23"/>
  </si>
  <si>
    <t>(12)</t>
    <phoneticPr fontId="23"/>
  </si>
  <si>
    <t xml:space="preserve">夫婦，子供，親と他の親族から成る世帯 </t>
    <phoneticPr fontId="23"/>
  </si>
  <si>
    <t xml:space="preserve">夫婦，子供，夫の親と他の親族から成る世帯  </t>
    <phoneticPr fontId="23"/>
  </si>
  <si>
    <t>夫婦，子供，妻の親と他の親族から成る世帯</t>
    <phoneticPr fontId="23"/>
  </si>
  <si>
    <t>(13)</t>
    <phoneticPr fontId="23"/>
  </si>
  <si>
    <t>兄弟姉妹のみから成る世帯</t>
    <phoneticPr fontId="23"/>
  </si>
  <si>
    <t>(14)</t>
    <phoneticPr fontId="23"/>
  </si>
  <si>
    <t>他に分類されない親族世帯</t>
    <phoneticPr fontId="23"/>
  </si>
  <si>
    <t>Ｂ</t>
    <phoneticPr fontId="23"/>
  </si>
  <si>
    <t>非親族世帯</t>
    <phoneticPr fontId="23"/>
  </si>
  <si>
    <t>Ｃ</t>
    <phoneticPr fontId="23"/>
  </si>
  <si>
    <t>単独世帯</t>
    <phoneticPr fontId="23"/>
  </si>
  <si>
    <t xml:space="preserve">（再 掲）    </t>
    <phoneticPr fontId="23"/>
  </si>
  <si>
    <t xml:space="preserve">母子世帯    </t>
    <phoneticPr fontId="23"/>
  </si>
  <si>
    <t xml:space="preserve">父子世帯    </t>
    <phoneticPr fontId="23"/>
  </si>
  <si>
    <t>年　　次</t>
    <phoneticPr fontId="1"/>
  </si>
  <si>
    <t>人　口　（人）</t>
    <phoneticPr fontId="1"/>
  </si>
  <si>
    <t>（k㎡）</t>
    <phoneticPr fontId="1"/>
  </si>
  <si>
    <t>（/k㎡）</t>
    <phoneticPr fontId="1"/>
  </si>
  <si>
    <t>(推)</t>
    <phoneticPr fontId="1"/>
  </si>
  <si>
    <t>平成29年</t>
    <rPh sb="0" eb="2">
      <t>ヘイセイ</t>
    </rPh>
    <rPh sb="4" eb="5">
      <t>ネン</t>
    </rPh>
    <phoneticPr fontId="1"/>
  </si>
  <si>
    <t>11　年齢（各歳）男女別人口</t>
    <rPh sb="12" eb="14">
      <t>ジンコウ</t>
    </rPh>
    <phoneticPr fontId="1"/>
  </si>
  <si>
    <t>各年10月１日現在</t>
    <phoneticPr fontId="1"/>
  </si>
  <si>
    <t>構成比(%）</t>
    <phoneticPr fontId="1"/>
  </si>
  <si>
    <t>11　年齢（各歳）男女別人口（続き）</t>
    <phoneticPr fontId="1"/>
  </si>
  <si>
    <t>構成比（%）</t>
    <phoneticPr fontId="1"/>
  </si>
  <si>
    <t>14 人口動態</t>
    <phoneticPr fontId="1"/>
  </si>
  <si>
    <t>△ 478</t>
  </si>
  <si>
    <t>タ　イ</t>
    <phoneticPr fontId="1"/>
  </si>
  <si>
    <t>18 長野県内都市人口</t>
    <phoneticPr fontId="1"/>
  </si>
  <si>
    <t>市計</t>
    <phoneticPr fontId="1"/>
  </si>
  <si>
    <t>資料：住民基本台帳登録人口</t>
    <phoneticPr fontId="3"/>
  </si>
  <si>
    <t>平成29年</t>
  </si>
  <si>
    <t>平成30年</t>
    <rPh sb="0" eb="2">
      <t>ヘイセイ</t>
    </rPh>
    <rPh sb="4" eb="5">
      <t>ネン</t>
    </rPh>
    <phoneticPr fontId="1"/>
  </si>
  <si>
    <t>※　「現市域」とは、現在の飯田市の行政区域に組み替えた数値である。</t>
    <phoneticPr fontId="1"/>
  </si>
  <si>
    <t>※　大正９年から昭和10年までは、飯田町と上飯田町を合計した数値である。</t>
    <phoneticPr fontId="1"/>
  </si>
  <si>
    <t>　　平成26年10月1日より電子国土基本図より直接計測する方法へ変更されたため658.66㎢に修正された。</t>
    <phoneticPr fontId="1"/>
  </si>
  <si>
    <t>△ 559</t>
    <phoneticPr fontId="1"/>
  </si>
  <si>
    <t>△ 432</t>
    <phoneticPr fontId="1"/>
  </si>
  <si>
    <t>令和元年</t>
    <rPh sb="0" eb="2">
      <t>レイワ</t>
    </rPh>
    <rPh sb="2" eb="4">
      <t>ガンネン</t>
    </rPh>
    <phoneticPr fontId="1"/>
  </si>
  <si>
    <t xml:space="preserve"> △ 59</t>
  </si>
  <si>
    <t>△ 572</t>
    <phoneticPr fontId="1"/>
  </si>
  <si>
    <t>△ 1011</t>
  </si>
  <si>
    <t>△ 618</t>
    <phoneticPr fontId="1"/>
  </si>
  <si>
    <t>△ 271</t>
    <phoneticPr fontId="1"/>
  </si>
  <si>
    <t>△ 899</t>
    <phoneticPr fontId="1"/>
  </si>
  <si>
    <t>令和２年</t>
    <rPh sb="0" eb="2">
      <t>レイワ</t>
    </rPh>
    <rPh sb="3" eb="4">
      <t>ネン</t>
    </rPh>
    <phoneticPr fontId="1"/>
  </si>
  <si>
    <t>（国）</t>
    <rPh sb="1" eb="2">
      <t>クニ</t>
    </rPh>
    <phoneticPr fontId="1"/>
  </si>
  <si>
    <t>31（1）</t>
    <phoneticPr fontId="36"/>
  </si>
  <si>
    <t>中国</t>
    <rPh sb="0" eb="2">
      <t>チュウゴク</t>
    </rPh>
    <phoneticPr fontId="36"/>
  </si>
  <si>
    <t>ベトナム</t>
    <phoneticPr fontId="1"/>
  </si>
  <si>
    <t>ペルー</t>
    <phoneticPr fontId="36"/>
  </si>
  <si>
    <t>その他(※）</t>
    <phoneticPr fontId="36"/>
  </si>
  <si>
    <t>※その他：アルゼンチン、オーストラリア、ミャンマー、カナダ、スリランカ、台湾、フランス、ドイツ、インド、インドネシア</t>
    <rPh sb="3" eb="4">
      <t>タ</t>
    </rPh>
    <phoneticPr fontId="38"/>
  </si>
  <si>
    <t>　　　　　　　 イラン、マレーシア、メキシコ、モンゴル、ネパール、ニュージーランド、パラグアイ、ポーランド、ロシア、英国　　　　</t>
    <phoneticPr fontId="36"/>
  </si>
  <si>
    <t>令和2年10月1日現在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1"/>
  </si>
  <si>
    <t>資料：令和2年国勢調査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phoneticPr fontId="1"/>
  </si>
  <si>
    <t>令和2年10月1日現在</t>
    <rPh sb="0" eb="2">
      <t>レイワ</t>
    </rPh>
    <phoneticPr fontId="1"/>
  </si>
  <si>
    <t>C 人口　目次</t>
    <rPh sb="2" eb="4">
      <t>ジンコウ</t>
    </rPh>
    <rPh sb="5" eb="7">
      <t>モクジ</t>
    </rPh>
    <phoneticPr fontId="7"/>
  </si>
  <si>
    <t>令和</t>
    <rPh sb="0" eb="2">
      <t>レイワ</t>
    </rPh>
    <phoneticPr fontId="27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</si>
  <si>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</si>
  <si>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令和2年国勢調査結果</t>
    <rPh sb="0" eb="2">
      <t>レイワ</t>
    </rPh>
    <rPh sb="3" eb="4">
      <t>ネン</t>
    </rPh>
    <rPh sb="4" eb="6">
      <t>コクセイ</t>
    </rPh>
    <rPh sb="6" eb="8">
      <t>チョウサ</t>
    </rPh>
    <rPh sb="8" eb="10">
      <t>ケッカ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</si>
  <si>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1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</si>
  <si>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9"/>
  </si>
  <si>
    <t>資料：令和2年国勢調査結果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rPh sb="11" eb="13">
      <t>ケッカ</t>
    </rPh>
    <phoneticPr fontId="19"/>
  </si>
  <si>
    <t>親族のみの世帯</t>
    <phoneticPr fontId="23"/>
  </si>
  <si>
    <t>核家族以外の世帯</t>
    <rPh sb="0" eb="1">
      <t>カク</t>
    </rPh>
    <rPh sb="1" eb="3">
      <t>カゾク</t>
    </rPh>
    <rPh sb="3" eb="5">
      <t>イガイ</t>
    </rPh>
    <rPh sb="6" eb="8">
      <t>セタイ</t>
    </rPh>
    <phoneticPr fontId="23"/>
  </si>
  <si>
    <t>夫婦と夫の両親から成る世帯</t>
    <rPh sb="5" eb="7">
      <t>リョウシン</t>
    </rPh>
    <phoneticPr fontId="23"/>
  </si>
  <si>
    <t>夫婦と妻の両親から成る世帯</t>
    <rPh sb="5" eb="7">
      <t>リョウシン</t>
    </rPh>
    <phoneticPr fontId="23"/>
  </si>
  <si>
    <t>夫婦と夫のひとり親から成る世帯</t>
    <phoneticPr fontId="23"/>
  </si>
  <si>
    <t>夫婦と妻のひとり親から成る世帯</t>
    <phoneticPr fontId="23"/>
  </si>
  <si>
    <t xml:space="preserve">夫婦，子供と夫の両親から成る世帯  </t>
    <rPh sb="8" eb="10">
      <t>リョウシン</t>
    </rPh>
    <phoneticPr fontId="23"/>
  </si>
  <si>
    <t>夫婦，子供と妻の両親から成る世帯</t>
    <rPh sb="8" eb="10">
      <t>リョウシン</t>
    </rPh>
    <phoneticPr fontId="23"/>
  </si>
  <si>
    <t>夫婦，子供と夫のひとり親から成る世帯</t>
    <phoneticPr fontId="23"/>
  </si>
  <si>
    <t>夫婦，子供と妻のひとり親から成る世帯</t>
    <phoneticPr fontId="23"/>
  </si>
  <si>
    <t>非親族を含む世帯</t>
    <rPh sb="4" eb="5">
      <t>フク</t>
    </rPh>
    <phoneticPr fontId="23"/>
  </si>
  <si>
    <t>目　次</t>
    <rPh sb="0" eb="1">
      <t>メ</t>
    </rPh>
    <rPh sb="2" eb="3">
      <t>ツギ</t>
    </rPh>
    <phoneticPr fontId="36"/>
  </si>
  <si>
    <t>目　次</t>
    <phoneticPr fontId="36"/>
  </si>
  <si>
    <t>目　次</t>
    <rPh sb="0" eb="1">
      <t>メ</t>
    </rPh>
    <rPh sb="2" eb="3">
      <t>ツギ</t>
    </rPh>
    <phoneticPr fontId="27"/>
  </si>
  <si>
    <t>目　次</t>
    <rPh sb="0" eb="1">
      <t>メ</t>
    </rPh>
    <rPh sb="2" eb="3">
      <t>ツギ</t>
    </rPh>
    <phoneticPr fontId="28"/>
  </si>
  <si>
    <t>１９－２夜間人口及び昼間人口</t>
    <rPh sb="4" eb="6">
      <t>ヤカン</t>
    </rPh>
    <rPh sb="6" eb="8">
      <t>ジンコウ</t>
    </rPh>
    <rPh sb="8" eb="9">
      <t>オヨ</t>
    </rPh>
    <rPh sb="10" eb="12">
      <t>チュウカン</t>
    </rPh>
    <rPh sb="12" eb="14">
      <t>ジンコウ</t>
    </rPh>
    <phoneticPr fontId="7"/>
  </si>
  <si>
    <t>２５産業（大分類）、従業上の地位（８区分）、男女別１５歳以上就業者数</t>
    <rPh sb="2" eb="4">
      <t>サンギョウ</t>
    </rPh>
    <rPh sb="5" eb="8">
      <t>ダイブンルイ</t>
    </rPh>
    <rPh sb="10" eb="12">
      <t>ジュウギョウ</t>
    </rPh>
    <rPh sb="12" eb="13">
      <t>ジョウ</t>
    </rPh>
    <rPh sb="14" eb="16">
      <t>チイ</t>
    </rPh>
    <rPh sb="18" eb="20">
      <t>クブン</t>
    </rPh>
    <rPh sb="22" eb="24">
      <t>ダンジョ</t>
    </rPh>
    <rPh sb="24" eb="25">
      <t>ベツ</t>
    </rPh>
    <rPh sb="27" eb="30">
      <t>サイイジョウ</t>
    </rPh>
    <rPh sb="30" eb="32">
      <t>シュウギョウ</t>
    </rPh>
    <rPh sb="32" eb="33">
      <t>シャ</t>
    </rPh>
    <rPh sb="33" eb="34">
      <t>スウ</t>
    </rPh>
    <phoneticPr fontId="7"/>
  </si>
  <si>
    <t>２７地区別平均年齢</t>
    <rPh sb="2" eb="4">
      <t>チク</t>
    </rPh>
    <rPh sb="4" eb="5">
      <t>ベツ</t>
    </rPh>
    <rPh sb="5" eb="7">
      <t>ヘイキン</t>
    </rPh>
    <rPh sb="7" eb="9">
      <t>ネンレイ</t>
    </rPh>
    <phoneticPr fontId="7"/>
  </si>
  <si>
    <t>31(1)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</si>
</sst>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yyyy&quot;年&quot;"/>
    <numFmt numFmtId="177" formatCode="[$-411]ggge&quot;年&quot;"/>
    <numFmt numFmtId="178" formatCode="0.0"/>
    <numFmt numFmtId="179" formatCode="#,##0_ "/>
    <numFmt numFmtId="180" formatCode="#,##0.0;[Red]\-#,##0.0"/>
    <numFmt numFmtId="181" formatCode="#,##0;;\-"/>
    <numFmt numFmtId="182" formatCode="#,##0;&quot;△ &quot;#,##0"/>
    <numFmt numFmtId="183" formatCode="&quot;（&quot;yyyy&quot;年）&quot;"/>
    <numFmt numFmtId="184" formatCode="#,##0;[Red]\(#,##0\)"/>
    <numFmt numFmtId="185" formatCode="#,##0.0;&quot;△ &quot;#,##0.0"/>
    <numFmt numFmtId="186" formatCode="0.0_);[Red]\(0.0\)"/>
    <numFmt numFmtId="187" formatCode="0.0;&quot;△ &quot;0.0"/>
    <numFmt numFmtId="188" formatCode="[$-411]ggge&quot;年&quot;m&quot;月&quot;d&quot;日 現在&quot;"/>
    <numFmt numFmtId="189" formatCode="#,##0_);[Red]\(#,##0\)"/>
    <numFmt numFmtId="190" formatCode="#,##0.00_);[Red]\(#,##0.00\)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9.5"/>
      <name val="ＭＳ Ｐ明朝"/>
      <family val="1"/>
      <charset val="128"/>
    </font>
    <font>
      <sz val="6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9.9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22"/>
      <color theme="1"/>
      <name val="HGP創英角ｺﾞｼｯｸUB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5"/>
      <color theme="10"/>
      <name val="ＭＳ Ｐゴシック"/>
      <family val="3"/>
      <charset val="128"/>
    </font>
    <font>
      <sz val="15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9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38" fontId="2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9" fillId="0" borderId="0">
      <alignment vertical="center"/>
    </xf>
    <xf numFmtId="0" fontId="18" fillId="0" borderId="0"/>
    <xf numFmtId="0" fontId="2" fillId="0" borderId="0"/>
  </cellStyleXfs>
  <cellXfs count="621">
    <xf numFmtId="0" fontId="0" fillId="0" borderId="0" xfId="0">
      <alignment vertical="center"/>
    </xf>
    <xf numFmtId="0" fontId="3" fillId="0" borderId="0" xfId="7" applyFont="1" applyFill="1"/>
    <xf numFmtId="0" fontId="4" fillId="0" borderId="0" xfId="7" applyFont="1" applyFill="1" applyAlignment="1">
      <alignment horizontal="right"/>
    </xf>
    <xf numFmtId="176" fontId="4" fillId="0" borderId="0" xfId="7" applyNumberFormat="1" applyFont="1" applyFill="1"/>
    <xf numFmtId="0" fontId="4" fillId="0" borderId="0" xfId="7" applyFont="1" applyFill="1"/>
    <xf numFmtId="0" fontId="5" fillId="0" borderId="0" xfId="7" applyFont="1" applyFill="1"/>
    <xf numFmtId="0" fontId="6" fillId="0" borderId="2" xfId="7" applyFont="1" applyFill="1" applyBorder="1" applyAlignment="1">
      <alignment horizontal="centerContinuous" vertical="center"/>
    </xf>
    <xf numFmtId="0" fontId="8" fillId="0" borderId="3" xfId="7" applyFont="1" applyFill="1" applyBorder="1" applyAlignment="1">
      <alignment horizontal="centerContinuous" vertical="center"/>
    </xf>
    <xf numFmtId="0" fontId="8" fillId="0" borderId="4" xfId="7" applyFont="1" applyFill="1" applyBorder="1" applyAlignment="1">
      <alignment horizontal="centerContinuous" vertical="center"/>
    </xf>
    <xf numFmtId="0" fontId="6" fillId="0" borderId="3" xfId="7" applyFont="1" applyFill="1" applyBorder="1" applyAlignment="1">
      <alignment horizontal="centerContinuous" vertical="center"/>
    </xf>
    <xf numFmtId="0" fontId="5" fillId="0" borderId="0" xfId="7" applyFont="1" applyFill="1" applyAlignment="1">
      <alignment vertical="center"/>
    </xf>
    <xf numFmtId="0" fontId="6" fillId="0" borderId="5" xfId="7" applyFont="1" applyFill="1" applyBorder="1" applyAlignment="1">
      <alignment horizontal="center" vertical="center"/>
    </xf>
    <xf numFmtId="0" fontId="6" fillId="0" borderId="6" xfId="7" applyFont="1" applyFill="1" applyBorder="1" applyAlignment="1">
      <alignment horizontal="center" vertical="center"/>
    </xf>
    <xf numFmtId="0" fontId="6" fillId="0" borderId="7" xfId="7" applyFont="1" applyFill="1" applyBorder="1" applyAlignment="1">
      <alignment horizontal="center" vertical="center"/>
    </xf>
    <xf numFmtId="177" fontId="4" fillId="0" borderId="0" xfId="7" applyNumberFormat="1" applyFont="1" applyFill="1" applyAlignment="1">
      <alignment horizontal="distributed" justifyLastLine="1"/>
    </xf>
    <xf numFmtId="2" fontId="4" fillId="0" borderId="8" xfId="7" applyNumberFormat="1" applyFont="1" applyFill="1" applyBorder="1"/>
    <xf numFmtId="38" fontId="4" fillId="0" borderId="0" xfId="4" applyFont="1" applyFill="1"/>
    <xf numFmtId="178" fontId="4" fillId="0" borderId="0" xfId="7" applyNumberFormat="1" applyFont="1" applyFill="1" applyAlignment="1"/>
    <xf numFmtId="178" fontId="4" fillId="0" borderId="0" xfId="7" applyNumberFormat="1" applyFont="1" applyFill="1"/>
    <xf numFmtId="2" fontId="4" fillId="0" borderId="9" xfId="7" applyNumberFormat="1" applyFont="1" applyFill="1" applyBorder="1"/>
    <xf numFmtId="38" fontId="4" fillId="0" borderId="0" xfId="4" applyFont="1" applyFill="1" applyAlignment="1">
      <alignment horizontal="right"/>
    </xf>
    <xf numFmtId="178" fontId="4" fillId="0" borderId="0" xfId="7" applyNumberFormat="1" applyFont="1" applyFill="1" applyAlignment="1">
      <alignment horizontal="right"/>
    </xf>
    <xf numFmtId="177" fontId="4" fillId="0" borderId="0" xfId="7" applyNumberFormat="1" applyFont="1" applyFill="1" applyBorder="1" applyAlignment="1">
      <alignment horizontal="distributed" justifyLastLine="1"/>
    </xf>
    <xf numFmtId="0" fontId="4" fillId="0" borderId="0" xfId="7" applyFont="1" applyFill="1" applyBorder="1"/>
    <xf numFmtId="38" fontId="4" fillId="0" borderId="0" xfId="4" applyFont="1" applyFill="1" applyBorder="1"/>
    <xf numFmtId="178" fontId="4" fillId="0" borderId="0" xfId="7" applyNumberFormat="1" applyFont="1" applyFill="1" applyBorder="1" applyAlignment="1"/>
    <xf numFmtId="178" fontId="4" fillId="0" borderId="0" xfId="7" applyNumberFormat="1" applyFont="1" applyFill="1" applyBorder="1"/>
    <xf numFmtId="38" fontId="4" fillId="0" borderId="0" xfId="4" applyFont="1" applyFill="1" applyBorder="1" applyAlignment="1">
      <alignment horizontal="right"/>
    </xf>
    <xf numFmtId="178" fontId="4" fillId="0" borderId="0" xfId="7" applyNumberFormat="1" applyFont="1" applyFill="1" applyBorder="1" applyAlignment="1">
      <alignment horizontal="right"/>
    </xf>
    <xf numFmtId="38" fontId="5" fillId="0" borderId="0" xfId="7" applyNumberFormat="1" applyFont="1" applyFill="1"/>
    <xf numFmtId="38" fontId="4" fillId="0" borderId="0" xfId="7" applyNumberFormat="1" applyFont="1" applyFill="1"/>
    <xf numFmtId="0" fontId="4" fillId="0" borderId="10" xfId="7" applyFont="1" applyFill="1" applyBorder="1"/>
    <xf numFmtId="2" fontId="4" fillId="0" borderId="0" xfId="7" applyNumberFormat="1" applyFont="1" applyFill="1" applyBorder="1"/>
    <xf numFmtId="38" fontId="10" fillId="0" borderId="0" xfId="7" applyNumberFormat="1" applyFont="1" applyFill="1"/>
    <xf numFmtId="0" fontId="10" fillId="0" borderId="0" xfId="7" applyFont="1" applyFill="1"/>
    <xf numFmtId="179" fontId="4" fillId="0" borderId="0" xfId="4" applyNumberFormat="1" applyFont="1" applyAlignment="1">
      <alignment horizontal="right" wrapText="1"/>
    </xf>
    <xf numFmtId="0" fontId="11" fillId="0" borderId="0" xfId="7" applyFont="1" applyFill="1" applyBorder="1" applyAlignment="1">
      <alignment vertical="center" wrapText="1"/>
    </xf>
    <xf numFmtId="0" fontId="11" fillId="0" borderId="0" xfId="7" applyFont="1" applyFill="1" applyBorder="1" applyAlignment="1">
      <alignment vertical="top"/>
    </xf>
    <xf numFmtId="0" fontId="11" fillId="0" borderId="0" xfId="7" applyFont="1" applyFill="1" applyAlignment="1">
      <alignment vertical="center"/>
    </xf>
    <xf numFmtId="0" fontId="11" fillId="0" borderId="0" xfId="7" applyFont="1" applyFill="1" applyAlignment="1"/>
    <xf numFmtId="0" fontId="11" fillId="0" borderId="0" xfId="7" applyFont="1" applyFill="1"/>
    <xf numFmtId="0" fontId="2" fillId="0" borderId="0" xfId="7" applyFont="1" applyFill="1"/>
    <xf numFmtId="0" fontId="12" fillId="0" borderId="0" xfId="7" applyFont="1" applyFill="1"/>
    <xf numFmtId="0" fontId="2" fillId="0" borderId="0" xfId="7"/>
    <xf numFmtId="38" fontId="2" fillId="0" borderId="0" xfId="4" applyFont="1"/>
    <xf numFmtId="38" fontId="9" fillId="0" borderId="0" xfId="4" applyFont="1"/>
    <xf numFmtId="38" fontId="13" fillId="0" borderId="0" xfId="4" applyFont="1"/>
    <xf numFmtId="38" fontId="13" fillId="0" borderId="0" xfId="4" applyFont="1" applyAlignment="1">
      <alignment horizontal="right"/>
    </xf>
    <xf numFmtId="0" fontId="13" fillId="0" borderId="0" xfId="7" applyFont="1"/>
    <xf numFmtId="0" fontId="9" fillId="0" borderId="0" xfId="7" applyFont="1"/>
    <xf numFmtId="38" fontId="9" fillId="0" borderId="1" xfId="4" applyFont="1" applyFill="1" applyBorder="1" applyAlignment="1">
      <alignment horizontal="center"/>
    </xf>
    <xf numFmtId="0" fontId="13" fillId="0" borderId="0" xfId="7" applyFont="1" applyFill="1"/>
    <xf numFmtId="38" fontId="9" fillId="0" borderId="0" xfId="4" applyFont="1" applyFill="1"/>
    <xf numFmtId="0" fontId="9" fillId="0" borderId="0" xfId="7" applyFont="1" applyFill="1"/>
    <xf numFmtId="38" fontId="9" fillId="0" borderId="5" xfId="4" applyFont="1" applyFill="1" applyBorder="1" applyAlignment="1">
      <alignment horizontal="center"/>
    </xf>
    <xf numFmtId="38" fontId="13" fillId="0" borderId="6" xfId="4" applyFont="1" applyFill="1" applyBorder="1" applyAlignment="1">
      <alignment horizontal="center"/>
    </xf>
    <xf numFmtId="38" fontId="13" fillId="0" borderId="7" xfId="4" applyFont="1" applyFill="1" applyBorder="1" applyAlignment="1">
      <alignment horizontal="center"/>
    </xf>
    <xf numFmtId="38" fontId="14" fillId="0" borderId="10" xfId="4" applyFont="1" applyBorder="1" applyAlignment="1">
      <alignment horizontal="distributed"/>
    </xf>
    <xf numFmtId="38" fontId="14" fillId="0" borderId="0" xfId="4" applyFont="1" applyBorder="1"/>
    <xf numFmtId="38" fontId="15" fillId="0" borderId="0" xfId="4" applyFont="1" applyBorder="1"/>
    <xf numFmtId="180" fontId="15" fillId="0" borderId="0" xfId="4" applyNumberFormat="1" applyFont="1" applyBorder="1"/>
    <xf numFmtId="38" fontId="9" fillId="2" borderId="10" xfId="4" applyFont="1" applyFill="1" applyBorder="1" applyAlignment="1">
      <alignment horizontal="distributed"/>
    </xf>
    <xf numFmtId="38" fontId="9" fillId="2" borderId="0" xfId="4" applyFont="1" applyFill="1" applyBorder="1"/>
    <xf numFmtId="38" fontId="13" fillId="2" borderId="0" xfId="4" applyFont="1" applyFill="1" applyBorder="1"/>
    <xf numFmtId="38" fontId="9" fillId="0" borderId="10" xfId="4" applyFont="1" applyBorder="1" applyAlignment="1">
      <alignment horizontal="distributed"/>
    </xf>
    <xf numFmtId="38" fontId="9" fillId="0" borderId="0" xfId="4" applyFont="1" applyBorder="1"/>
    <xf numFmtId="38" fontId="13" fillId="0" borderId="0" xfId="4" applyFont="1" applyBorder="1"/>
    <xf numFmtId="38" fontId="9" fillId="0" borderId="0" xfId="7" applyNumberFormat="1" applyFont="1"/>
    <xf numFmtId="38" fontId="9" fillId="0" borderId="12" xfId="4" applyFont="1" applyBorder="1" applyAlignment="1">
      <alignment horizontal="distributed"/>
    </xf>
    <xf numFmtId="38" fontId="9" fillId="0" borderId="11" xfId="4" applyFont="1" applyBorder="1"/>
    <xf numFmtId="38" fontId="13" fillId="0" borderId="11" xfId="4" applyFont="1" applyBorder="1"/>
    <xf numFmtId="38" fontId="9" fillId="0" borderId="0" xfId="4" applyFont="1" applyBorder="1" applyAlignment="1">
      <alignment horizontal="distributed"/>
    </xf>
    <xf numFmtId="38" fontId="9" fillId="2" borderId="15" xfId="4" applyFont="1" applyFill="1" applyBorder="1" applyAlignment="1">
      <alignment horizontal="distributed"/>
    </xf>
    <xf numFmtId="38" fontId="9" fillId="2" borderId="10" xfId="4" applyFont="1" applyFill="1" applyBorder="1" applyAlignment="1">
      <alignment horizontal="center"/>
    </xf>
    <xf numFmtId="38" fontId="9" fillId="0" borderId="12" xfId="4" applyFont="1" applyBorder="1" applyAlignment="1">
      <alignment horizontal="center" vertical="center" wrapText="1"/>
    </xf>
    <xf numFmtId="38" fontId="11" fillId="0" borderId="0" xfId="4" applyFont="1"/>
    <xf numFmtId="38" fontId="12" fillId="0" borderId="0" xfId="4" applyFont="1"/>
    <xf numFmtId="0" fontId="2" fillId="0" borderId="0" xfId="7" applyFont="1"/>
    <xf numFmtId="38" fontId="16" fillId="0" borderId="0" xfId="4" applyFont="1"/>
    <xf numFmtId="0" fontId="16" fillId="0" borderId="0" xfId="7" applyFont="1"/>
    <xf numFmtId="0" fontId="4" fillId="0" borderId="16" xfId="7" applyFont="1" applyFill="1" applyBorder="1" applyAlignment="1">
      <alignment horizontal="right"/>
    </xf>
    <xf numFmtId="0" fontId="4" fillId="0" borderId="17" xfId="7" applyFont="1" applyFill="1" applyBorder="1"/>
    <xf numFmtId="0" fontId="4" fillId="0" borderId="13" xfId="7" applyFont="1" applyFill="1" applyBorder="1" applyAlignment="1"/>
    <xf numFmtId="0" fontId="4" fillId="0" borderId="13" xfId="7" applyFont="1" applyFill="1" applyBorder="1" applyAlignment="1">
      <alignment horizontal="center"/>
    </xf>
    <xf numFmtId="0" fontId="4" fillId="0" borderId="13" xfId="7" applyFont="1" applyFill="1" applyBorder="1"/>
    <xf numFmtId="0" fontId="4" fillId="0" borderId="18" xfId="7" applyFont="1" applyFill="1" applyBorder="1"/>
    <xf numFmtId="0" fontId="4" fillId="0" borderId="18" xfId="7" applyFont="1" applyFill="1" applyBorder="1" applyAlignment="1">
      <alignment horizontal="center"/>
    </xf>
    <xf numFmtId="0" fontId="4" fillId="0" borderId="2" xfId="7" applyFont="1" applyFill="1" applyBorder="1"/>
    <xf numFmtId="0" fontId="4" fillId="0" borderId="10" xfId="7" applyFont="1" applyFill="1" applyBorder="1" applyAlignment="1">
      <alignment horizontal="right"/>
    </xf>
    <xf numFmtId="0" fontId="11" fillId="0" borderId="19" xfId="7" applyFont="1" applyFill="1" applyBorder="1" applyAlignment="1">
      <alignment horizontal="center"/>
    </xf>
    <xf numFmtId="0" fontId="4" fillId="0" borderId="20" xfId="7" applyFont="1" applyFill="1" applyBorder="1" applyAlignment="1">
      <alignment horizontal="left"/>
    </xf>
    <xf numFmtId="177" fontId="11" fillId="0" borderId="5" xfId="7" applyNumberFormat="1" applyFont="1" applyFill="1" applyBorder="1" applyAlignment="1">
      <alignment horizontal="center"/>
    </xf>
    <xf numFmtId="0" fontId="5" fillId="0" borderId="10" xfId="7" applyFont="1" applyFill="1" applyBorder="1" applyAlignment="1">
      <alignment horizontal="distributed"/>
    </xf>
    <xf numFmtId="181" fontId="5" fillId="0" borderId="8" xfId="4" applyNumberFormat="1" applyFont="1" applyFill="1" applyBorder="1"/>
    <xf numFmtId="181" fontId="5" fillId="0" borderId="21" xfId="4" applyNumberFormat="1" applyFont="1" applyFill="1" applyBorder="1"/>
    <xf numFmtId="181" fontId="5" fillId="0" borderId="0" xfId="4" applyNumberFormat="1" applyFont="1" applyFill="1" applyBorder="1"/>
    <xf numFmtId="178" fontId="5" fillId="0" borderId="0" xfId="1" applyNumberFormat="1" applyFont="1" applyFill="1" applyBorder="1" applyAlignment="1"/>
    <xf numFmtId="178" fontId="2" fillId="0" borderId="0" xfId="7" applyNumberFormat="1" applyFont="1" applyFill="1"/>
    <xf numFmtId="0" fontId="4" fillId="0" borderId="10" xfId="7" applyFont="1" applyFill="1" applyBorder="1" applyAlignment="1">
      <alignment horizontal="distributed"/>
    </xf>
    <xf numFmtId="181" fontId="4" fillId="0" borderId="9" xfId="4" applyNumberFormat="1" applyFont="1" applyFill="1" applyBorder="1"/>
    <xf numFmtId="181" fontId="4" fillId="0" borderId="0" xfId="4" applyNumberFormat="1" applyFont="1" applyFill="1" applyBorder="1"/>
    <xf numFmtId="0" fontId="16" fillId="0" borderId="0" xfId="7" applyFont="1" applyFill="1"/>
    <xf numFmtId="178" fontId="16" fillId="0" borderId="0" xfId="7" applyNumberFormat="1" applyFont="1" applyFill="1"/>
    <xf numFmtId="181" fontId="4" fillId="0" borderId="0" xfId="4" applyNumberFormat="1" applyFont="1" applyFill="1" applyBorder="1" applyAlignment="1"/>
    <xf numFmtId="0" fontId="4" fillId="0" borderId="12" xfId="7" applyFont="1" applyFill="1" applyBorder="1" applyAlignment="1">
      <alignment horizontal="distributed"/>
    </xf>
    <xf numFmtId="181" fontId="4" fillId="0" borderId="11" xfId="4" applyNumberFormat="1" applyFont="1" applyFill="1" applyBorder="1" applyAlignment="1"/>
    <xf numFmtId="0" fontId="3" fillId="0" borderId="0" xfId="7" applyFont="1"/>
    <xf numFmtId="0" fontId="4" fillId="0" borderId="0" xfId="7" applyFont="1"/>
    <xf numFmtId="182" fontId="4" fillId="0" borderId="0" xfId="7" applyNumberFormat="1" applyFont="1"/>
    <xf numFmtId="0" fontId="4" fillId="0" borderId="2" xfId="7" applyFont="1" applyFill="1" applyBorder="1" applyAlignment="1">
      <alignment horizontal="centerContinuous"/>
    </xf>
    <xf numFmtId="0" fontId="4" fillId="0" borderId="3" xfId="7" applyFont="1" applyFill="1" applyBorder="1" applyAlignment="1">
      <alignment horizontal="centerContinuous"/>
    </xf>
    <xf numFmtId="0" fontId="4" fillId="0" borderId="4" xfId="7" applyFont="1" applyFill="1" applyBorder="1" applyAlignment="1">
      <alignment horizontal="centerContinuous"/>
    </xf>
    <xf numFmtId="0" fontId="4" fillId="0" borderId="17" xfId="7" applyFont="1" applyFill="1" applyBorder="1" applyAlignment="1">
      <alignment horizontal="center"/>
    </xf>
    <xf numFmtId="0" fontId="4" fillId="0" borderId="22" xfId="7" applyFont="1" applyFill="1" applyBorder="1" applyAlignment="1">
      <alignment horizontal="center"/>
    </xf>
    <xf numFmtId="0" fontId="4" fillId="0" borderId="0" xfId="7" applyFont="1" applyBorder="1" applyAlignment="1">
      <alignment horizontal="center"/>
    </xf>
    <xf numFmtId="182" fontId="4" fillId="0" borderId="9" xfId="4" applyNumberFormat="1" applyFont="1" applyBorder="1"/>
    <xf numFmtId="182" fontId="4" fillId="0" borderId="0" xfId="4" applyNumberFormat="1" applyFont="1" applyBorder="1"/>
    <xf numFmtId="182" fontId="4" fillId="0" borderId="0" xfId="4" applyNumberFormat="1" applyFont="1" applyBorder="1" applyAlignment="1">
      <alignment horizontal="right"/>
    </xf>
    <xf numFmtId="0" fontId="16" fillId="0" borderId="0" xfId="7" applyFont="1" applyBorder="1"/>
    <xf numFmtId="182" fontId="5" fillId="0" borderId="0" xfId="4" applyNumberFormat="1" applyFont="1" applyBorder="1"/>
    <xf numFmtId="0" fontId="4" fillId="0" borderId="0" xfId="7" applyFont="1" applyBorder="1" applyAlignment="1">
      <alignment horizontal="right"/>
    </xf>
    <xf numFmtId="0" fontId="16" fillId="0" borderId="0" xfId="7" applyFont="1" applyBorder="1" applyAlignment="1">
      <alignment horizontal="right"/>
    </xf>
    <xf numFmtId="0" fontId="4" fillId="0" borderId="0" xfId="7" applyFont="1" applyAlignment="1">
      <alignment horizontal="right"/>
    </xf>
    <xf numFmtId="183" fontId="4" fillId="0" borderId="0" xfId="7" applyNumberFormat="1" applyFont="1"/>
    <xf numFmtId="0" fontId="4" fillId="0" borderId="10" xfId="7" applyFont="1" applyBorder="1" applyAlignment="1">
      <alignment horizontal="center"/>
    </xf>
    <xf numFmtId="38" fontId="4" fillId="0" borderId="0" xfId="4" applyFont="1" applyBorder="1"/>
    <xf numFmtId="38" fontId="5" fillId="0" borderId="11" xfId="4" applyFont="1" applyBorder="1"/>
    <xf numFmtId="0" fontId="4" fillId="0" borderId="13" xfId="7" applyFont="1" applyFill="1" applyBorder="1" applyAlignment="1">
      <alignment horizontal="center" vertical="center"/>
    </xf>
    <xf numFmtId="0" fontId="4" fillId="0" borderId="22" xfId="7" applyFont="1" applyFill="1" applyBorder="1"/>
    <xf numFmtId="0" fontId="4" fillId="0" borderId="24" xfId="7" applyFont="1" applyFill="1" applyBorder="1" applyAlignment="1">
      <alignment horizontal="center" vertical="center"/>
    </xf>
    <xf numFmtId="0" fontId="4" fillId="0" borderId="6" xfId="7" applyFont="1" applyFill="1" applyBorder="1" applyAlignment="1">
      <alignment horizontal="center"/>
    </xf>
    <xf numFmtId="0" fontId="4" fillId="0" borderId="7" xfId="7" applyFont="1" applyFill="1" applyBorder="1" applyAlignment="1">
      <alignment horizontal="center"/>
    </xf>
    <xf numFmtId="0" fontId="4" fillId="0" borderId="21" xfId="7" applyFont="1" applyFill="1" applyBorder="1" applyAlignment="1">
      <alignment horizontal="right"/>
    </xf>
    <xf numFmtId="0" fontId="4" fillId="0" borderId="21" xfId="7" applyFont="1" applyFill="1" applyBorder="1"/>
    <xf numFmtId="38" fontId="4" fillId="0" borderId="21" xfId="4" applyFont="1" applyFill="1" applyBorder="1"/>
    <xf numFmtId="40" fontId="4" fillId="0" borderId="21" xfId="4" applyNumberFormat="1" applyFont="1" applyFill="1" applyBorder="1"/>
    <xf numFmtId="40" fontId="4" fillId="0" borderId="0" xfId="4" applyNumberFormat="1" applyFont="1" applyFill="1" applyBorder="1"/>
    <xf numFmtId="0" fontId="4" fillId="0" borderId="0" xfId="7" applyFont="1" applyFill="1" applyBorder="1" applyAlignment="1">
      <alignment horizontal="right"/>
    </xf>
    <xf numFmtId="0" fontId="2" fillId="0" borderId="0" xfId="7" applyFont="1" applyFill="1" applyBorder="1"/>
    <xf numFmtId="2" fontId="5" fillId="0" borderId="23" xfId="7" applyNumberFormat="1" applyFont="1" applyFill="1" applyBorder="1"/>
    <xf numFmtId="38" fontId="5" fillId="0" borderId="11" xfId="4" applyFont="1" applyFill="1" applyBorder="1"/>
    <xf numFmtId="40" fontId="5" fillId="0" borderId="11" xfId="4" applyNumberFormat="1" applyFont="1" applyFill="1" applyBorder="1"/>
    <xf numFmtId="0" fontId="16" fillId="0" borderId="0" xfId="7" applyFont="1" applyFill="1" applyBorder="1"/>
    <xf numFmtId="0" fontId="2" fillId="0" borderId="0" xfId="7" applyAlignment="1">
      <alignment horizontal="right"/>
    </xf>
    <xf numFmtId="0" fontId="16" fillId="0" borderId="3" xfId="7" applyFont="1" applyFill="1" applyBorder="1" applyAlignment="1">
      <alignment horizontal="center"/>
    </xf>
    <xf numFmtId="0" fontId="16" fillId="0" borderId="18" xfId="7" applyFont="1" applyFill="1" applyBorder="1" applyAlignment="1">
      <alignment horizontal="center"/>
    </xf>
    <xf numFmtId="0" fontId="16" fillId="0" borderId="1" xfId="7" applyFont="1" applyFill="1" applyBorder="1"/>
    <xf numFmtId="0" fontId="16" fillId="0" borderId="2" xfId="7" applyFont="1" applyFill="1" applyBorder="1" applyAlignment="1">
      <alignment horizontal="center"/>
    </xf>
    <xf numFmtId="0" fontId="2" fillId="0" borderId="15" xfId="7" applyFont="1" applyBorder="1" applyAlignment="1">
      <alignment horizontal="distributed"/>
    </xf>
    <xf numFmtId="184" fontId="2" fillId="0" borderId="8" xfId="7" applyNumberFormat="1" applyFont="1" applyBorder="1"/>
    <xf numFmtId="0" fontId="17" fillId="0" borderId="25" xfId="7" applyFont="1" applyBorder="1"/>
    <xf numFmtId="0" fontId="2" fillId="0" borderId="25" xfId="7" applyFont="1" applyBorder="1" applyAlignment="1">
      <alignment horizontal="distributed"/>
    </xf>
    <xf numFmtId="184" fontId="2" fillId="0" borderId="0" xfId="7" applyNumberFormat="1" applyFont="1"/>
    <xf numFmtId="0" fontId="17" fillId="0" borderId="0" xfId="7" applyFont="1"/>
    <xf numFmtId="0" fontId="2" fillId="0" borderId="10" xfId="7" applyFont="1" applyBorder="1" applyAlignment="1">
      <alignment horizontal="distributed"/>
    </xf>
    <xf numFmtId="184" fontId="2" fillId="0" borderId="9" xfId="7" applyNumberFormat="1" applyFont="1" applyBorder="1"/>
    <xf numFmtId="184" fontId="2" fillId="0" borderId="0" xfId="7" applyNumberFormat="1" applyFont="1" applyBorder="1"/>
    <xf numFmtId="0" fontId="16" fillId="0" borderId="25" xfId="7" applyFont="1" applyBorder="1" applyAlignment="1">
      <alignment horizontal="distributed"/>
    </xf>
    <xf numFmtId="184" fontId="16" fillId="0" borderId="0" xfId="7" applyNumberFormat="1" applyFont="1"/>
    <xf numFmtId="184" fontId="2" fillId="0" borderId="10" xfId="7" applyNumberFormat="1" applyFont="1" applyBorder="1"/>
    <xf numFmtId="0" fontId="17" fillId="0" borderId="10" xfId="7" applyFont="1" applyBorder="1"/>
    <xf numFmtId="0" fontId="16" fillId="0" borderId="10" xfId="7" applyFont="1" applyBorder="1" applyAlignment="1">
      <alignment horizontal="distributed"/>
    </xf>
    <xf numFmtId="184" fontId="16" fillId="0" borderId="9" xfId="7" applyNumberFormat="1" applyFont="1" applyBorder="1"/>
    <xf numFmtId="184" fontId="16" fillId="0" borderId="0" xfId="7" applyNumberFormat="1" applyFont="1" applyBorder="1"/>
    <xf numFmtId="0" fontId="17" fillId="0" borderId="25" xfId="7" applyFont="1" applyBorder="1" applyAlignment="1">
      <alignment horizontal="distributed"/>
    </xf>
    <xf numFmtId="184" fontId="17" fillId="0" borderId="0" xfId="7" applyNumberFormat="1" applyFont="1"/>
    <xf numFmtId="0" fontId="17" fillId="0" borderId="10" xfId="7" applyFont="1" applyBorder="1" applyAlignment="1">
      <alignment horizontal="distributed"/>
    </xf>
    <xf numFmtId="184" fontId="17" fillId="0" borderId="9" xfId="7" applyNumberFormat="1" applyFont="1" applyBorder="1"/>
    <xf numFmtId="184" fontId="17" fillId="0" borderId="0" xfId="7" applyNumberFormat="1" applyFont="1" applyBorder="1"/>
    <xf numFmtId="184" fontId="17" fillId="0" borderId="10" xfId="7" applyNumberFormat="1" applyFont="1" applyBorder="1"/>
    <xf numFmtId="0" fontId="17" fillId="0" borderId="12" xfId="7" applyFont="1" applyBorder="1" applyAlignment="1">
      <alignment horizontal="distributed"/>
    </xf>
    <xf numFmtId="184" fontId="17" fillId="0" borderId="11" xfId="7" applyNumberFormat="1" applyFont="1" applyBorder="1"/>
    <xf numFmtId="184" fontId="17" fillId="0" borderId="12" xfId="7" applyNumberFormat="1" applyFont="1" applyBorder="1"/>
    <xf numFmtId="0" fontId="17" fillId="0" borderId="11" xfId="7" applyFont="1" applyBorder="1"/>
    <xf numFmtId="0" fontId="17" fillId="0" borderId="26" xfId="7" applyFont="1" applyBorder="1" applyAlignment="1">
      <alignment horizontal="distributed"/>
    </xf>
    <xf numFmtId="0" fontId="17" fillId="0" borderId="0" xfId="7" applyFont="1" applyBorder="1"/>
    <xf numFmtId="0" fontId="16" fillId="0" borderId="4" xfId="7" applyFont="1" applyFill="1" applyBorder="1" applyAlignment="1">
      <alignment horizontal="center"/>
    </xf>
    <xf numFmtId="0" fontId="16" fillId="0" borderId="1" xfId="7" applyFont="1" applyFill="1" applyBorder="1" applyAlignment="1">
      <alignment horizontal="center"/>
    </xf>
    <xf numFmtId="0" fontId="17" fillId="0" borderId="9" xfId="7" applyFont="1" applyBorder="1"/>
    <xf numFmtId="0" fontId="2" fillId="0" borderId="0" xfId="7" applyFont="1" applyBorder="1"/>
    <xf numFmtId="0" fontId="17" fillId="0" borderId="12" xfId="7" applyFont="1" applyBorder="1"/>
    <xf numFmtId="0" fontId="17" fillId="0" borderId="26" xfId="7" applyFont="1" applyBorder="1"/>
    <xf numFmtId="0" fontId="2" fillId="0" borderId="26" xfId="7" applyFont="1" applyBorder="1" applyAlignment="1">
      <alignment horizontal="distributed"/>
    </xf>
    <xf numFmtId="184" fontId="2" fillId="0" borderId="11" xfId="7" applyNumberFormat="1" applyFont="1" applyBorder="1"/>
    <xf numFmtId="0" fontId="2" fillId="0" borderId="0" xfId="7" applyBorder="1" applyAlignment="1">
      <alignment horizontal="distributed"/>
    </xf>
    <xf numFmtId="184" fontId="2" fillId="0" borderId="0" xfId="7" applyNumberFormat="1" applyBorder="1"/>
    <xf numFmtId="0" fontId="2" fillId="0" borderId="0" xfId="7" applyBorder="1"/>
    <xf numFmtId="184" fontId="16" fillId="0" borderId="0" xfId="7" applyNumberFormat="1" applyFont="1" applyBorder="1" applyAlignment="1">
      <alignment horizontal="right"/>
    </xf>
    <xf numFmtId="0" fontId="16" fillId="0" borderId="0" xfId="7" applyFont="1" applyFill="1" applyBorder="1" applyAlignment="1"/>
    <xf numFmtId="0" fontId="4" fillId="0" borderId="3" xfId="7" applyFont="1" applyFill="1" applyBorder="1" applyAlignment="1">
      <alignment horizontal="distributed" vertical="center" justifyLastLine="1"/>
    </xf>
    <xf numFmtId="0" fontId="4" fillId="0" borderId="2" xfId="7" applyFont="1" applyFill="1" applyBorder="1" applyAlignment="1">
      <alignment horizontal="distributed" vertical="center" justifyLastLine="1"/>
    </xf>
    <xf numFmtId="0" fontId="4" fillId="0" borderId="27" xfId="7" applyFont="1" applyFill="1" applyBorder="1" applyAlignment="1">
      <alignment horizontal="distributed" vertical="center" justifyLastLine="1"/>
    </xf>
    <xf numFmtId="0" fontId="4" fillId="0" borderId="28" xfId="7" applyFont="1" applyFill="1" applyBorder="1" applyAlignment="1">
      <alignment horizontal="distributed" vertical="center" justifyLastLine="1"/>
    </xf>
    <xf numFmtId="0" fontId="2" fillId="0" borderId="0" xfId="7" applyFill="1"/>
    <xf numFmtId="0" fontId="4" fillId="0" borderId="0" xfId="7" applyFont="1" applyBorder="1" applyAlignment="1">
      <alignment horizontal="distributed" vertical="center" justifyLastLine="1"/>
    </xf>
    <xf numFmtId="0" fontId="4" fillId="0" borderId="29" xfId="7" applyFont="1" applyBorder="1" applyAlignment="1">
      <alignment horizontal="distributed" vertical="center" justifyLastLine="1"/>
    </xf>
    <xf numFmtId="38" fontId="4" fillId="0" borderId="0" xfId="4" applyFont="1" applyBorder="1" applyAlignment="1">
      <alignment horizontal="right"/>
    </xf>
    <xf numFmtId="38" fontId="4" fillId="0" borderId="0" xfId="4" applyFont="1" applyAlignment="1">
      <alignment horizontal="distributed" vertical="center" justifyLastLine="1"/>
    </xf>
    <xf numFmtId="38" fontId="4" fillId="0" borderId="9" xfId="4" applyFont="1" applyBorder="1" applyAlignment="1">
      <alignment horizontal="right"/>
    </xf>
    <xf numFmtId="38" fontId="4" fillId="0" borderId="30" xfId="4" applyFont="1" applyBorder="1" applyAlignment="1">
      <alignment horizontal="right"/>
    </xf>
    <xf numFmtId="38" fontId="4" fillId="0" borderId="29" xfId="4" applyFont="1" applyBorder="1" applyAlignment="1">
      <alignment horizontal="distributed" vertical="center" justifyLastLine="1"/>
    </xf>
    <xf numFmtId="38" fontId="4" fillId="0" borderId="0" xfId="4" applyFont="1" applyAlignment="1">
      <alignment horizontal="right"/>
    </xf>
    <xf numFmtId="38" fontId="5" fillId="0" borderId="0" xfId="4" applyFont="1" applyAlignment="1">
      <alignment horizontal="distributed" vertical="center" justifyLastLine="1"/>
    </xf>
    <xf numFmtId="38" fontId="4" fillId="0" borderId="11" xfId="4" applyFont="1" applyBorder="1" applyAlignment="1">
      <alignment horizontal="distributed" vertical="center" justifyLastLine="1"/>
    </xf>
    <xf numFmtId="38" fontId="4" fillId="0" borderId="23" xfId="4" applyFont="1" applyBorder="1" applyAlignment="1">
      <alignment horizontal="right"/>
    </xf>
    <xf numFmtId="38" fontId="4" fillId="0" borderId="31" xfId="4" applyFont="1" applyBorder="1" applyAlignment="1">
      <alignment horizontal="right"/>
    </xf>
    <xf numFmtId="38" fontId="4" fillId="0" borderId="32" xfId="4" applyFont="1" applyBorder="1" applyAlignment="1">
      <alignment horizontal="distributed" vertical="center" justifyLastLine="1"/>
    </xf>
    <xf numFmtId="38" fontId="4" fillId="0" borderId="11" xfId="4" applyFont="1" applyBorder="1" applyAlignment="1">
      <alignment horizontal="right"/>
    </xf>
    <xf numFmtId="0" fontId="16" fillId="0" borderId="0" xfId="7" applyFont="1" applyAlignment="1">
      <alignment horizontal="right"/>
    </xf>
    <xf numFmtId="0" fontId="4" fillId="0" borderId="0" xfId="7" applyFont="1" applyAlignment="1"/>
    <xf numFmtId="0" fontId="2" fillId="0" borderId="0" xfId="7" applyAlignment="1"/>
    <xf numFmtId="38" fontId="3" fillId="0" borderId="0" xfId="4" applyFont="1"/>
    <xf numFmtId="38" fontId="16" fillId="0" borderId="0" xfId="4" applyFont="1" applyAlignment="1">
      <alignment horizontal="right"/>
    </xf>
    <xf numFmtId="38" fontId="16" fillId="0" borderId="0" xfId="4" applyFont="1" applyFill="1"/>
    <xf numFmtId="38" fontId="4" fillId="0" borderId="6" xfId="4" applyFont="1" applyFill="1" applyBorder="1" applyAlignment="1">
      <alignment horizontal="center" vertical="center" wrapText="1"/>
    </xf>
    <xf numFmtId="38" fontId="4" fillId="0" borderId="10" xfId="4" applyFont="1" applyBorder="1" applyAlignment="1">
      <alignment horizontal="right"/>
    </xf>
    <xf numFmtId="178" fontId="4" fillId="0" borderId="0" xfId="1" applyNumberFormat="1" applyFont="1" applyBorder="1" applyAlignment="1">
      <alignment horizontal="right"/>
    </xf>
    <xf numFmtId="38" fontId="5" fillId="0" borderId="0" xfId="4" applyFont="1" applyBorder="1" applyAlignment="1">
      <alignment horizontal="right"/>
    </xf>
    <xf numFmtId="49" fontId="3" fillId="0" borderId="0" xfId="4" applyNumberFormat="1" applyFont="1"/>
    <xf numFmtId="38" fontId="16" fillId="0" borderId="0" xfId="4" applyFont="1" applyAlignment="1"/>
    <xf numFmtId="38" fontId="16" fillId="0" borderId="11" xfId="4" applyFont="1" applyBorder="1"/>
    <xf numFmtId="38" fontId="16" fillId="0" borderId="23" xfId="4" applyFont="1" applyBorder="1"/>
    <xf numFmtId="38" fontId="16" fillId="0" borderId="12" xfId="4" applyFont="1" applyBorder="1"/>
    <xf numFmtId="0" fontId="29" fillId="0" borderId="0" xfId="8">
      <alignment vertical="center"/>
    </xf>
    <xf numFmtId="0" fontId="4" fillId="0" borderId="13" xfId="7" applyFont="1" applyFill="1" applyBorder="1" applyAlignment="1">
      <alignment vertical="center"/>
    </xf>
    <xf numFmtId="0" fontId="4" fillId="0" borderId="13" xfId="7" applyFont="1" applyFill="1" applyBorder="1" applyAlignment="1">
      <alignment horizontal="right" vertical="center"/>
    </xf>
    <xf numFmtId="0" fontId="4" fillId="0" borderId="2" xfId="7" applyFont="1" applyFill="1" applyBorder="1" applyAlignment="1">
      <alignment horizontal="centerContinuous" vertical="center"/>
    </xf>
    <xf numFmtId="0" fontId="4" fillId="0" borderId="3" xfId="7" applyFont="1" applyFill="1" applyBorder="1" applyAlignment="1">
      <alignment horizontal="centerContinuous" vertical="center"/>
    </xf>
    <xf numFmtId="0" fontId="4" fillId="0" borderId="24" xfId="7" applyFont="1" applyFill="1" applyBorder="1" applyAlignment="1">
      <alignment vertical="center"/>
    </xf>
    <xf numFmtId="0" fontId="4" fillId="0" borderId="22" xfId="7" applyFont="1" applyFill="1" applyBorder="1" applyAlignment="1">
      <alignment horizontal="center" vertical="center"/>
    </xf>
    <xf numFmtId="0" fontId="4" fillId="0" borderId="7" xfId="7" applyFont="1" applyFill="1" applyBorder="1" applyAlignment="1">
      <alignment horizontal="center" vertical="center"/>
    </xf>
    <xf numFmtId="0" fontId="4" fillId="0" borderId="21" xfId="7" applyFont="1" applyBorder="1"/>
    <xf numFmtId="0" fontId="4" fillId="0" borderId="15" xfId="7" applyFont="1" applyBorder="1"/>
    <xf numFmtId="0" fontId="9" fillId="0" borderId="0" xfId="7" applyFont="1" applyBorder="1" applyAlignment="1">
      <alignment horizontal="right"/>
    </xf>
    <xf numFmtId="38" fontId="5" fillId="0" borderId="0" xfId="4" applyFont="1" applyBorder="1"/>
    <xf numFmtId="178" fontId="5" fillId="0" borderId="0" xfId="7" applyNumberFormat="1" applyFont="1"/>
    <xf numFmtId="0" fontId="11" fillId="0" borderId="0" xfId="7" applyFont="1" applyBorder="1"/>
    <xf numFmtId="0" fontId="11" fillId="0" borderId="10" xfId="7" applyFont="1" applyBorder="1"/>
    <xf numFmtId="178" fontId="4" fillId="0" borderId="0" xfId="7" applyNumberFormat="1" applyFont="1"/>
    <xf numFmtId="0" fontId="11" fillId="0" borderId="0" xfId="7" applyFont="1" applyBorder="1" applyAlignment="1">
      <alignment horizontal="center"/>
    </xf>
    <xf numFmtId="0" fontId="11" fillId="0" borderId="10" xfId="7" applyFont="1" applyBorder="1" applyAlignment="1">
      <alignment horizontal="distributed" indent="1"/>
    </xf>
    <xf numFmtId="0" fontId="11" fillId="0" borderId="10" xfId="7" applyFont="1" applyBorder="1" applyAlignment="1">
      <alignment horizontal="distributed" indent="1" shrinkToFit="1"/>
    </xf>
    <xf numFmtId="38" fontId="4" fillId="0" borderId="0" xfId="4" applyFont="1"/>
    <xf numFmtId="0" fontId="11" fillId="0" borderId="10" xfId="7" applyFont="1" applyBorder="1" applyAlignment="1">
      <alignment horizontal="distributed" shrinkToFit="1"/>
    </xf>
    <xf numFmtId="0" fontId="12" fillId="0" borderId="11" xfId="7" applyFont="1" applyBorder="1" applyAlignment="1">
      <alignment horizontal="center"/>
    </xf>
    <xf numFmtId="0" fontId="12" fillId="0" borderId="12" xfId="7" applyFont="1" applyBorder="1" applyAlignment="1">
      <alignment horizontal="distributed" indent="1" shrinkToFit="1"/>
    </xf>
    <xf numFmtId="178" fontId="5" fillId="0" borderId="11" xfId="7" applyNumberFormat="1" applyFont="1" applyBorder="1"/>
    <xf numFmtId="0" fontId="11" fillId="0" borderId="17" xfId="7" applyFont="1" applyFill="1" applyBorder="1" applyAlignment="1">
      <alignment horizontal="distributed" vertical="center" indent="1"/>
    </xf>
    <xf numFmtId="0" fontId="11" fillId="0" borderId="22" xfId="7" applyFont="1" applyFill="1" applyBorder="1" applyAlignment="1">
      <alignment horizontal="distributed" vertical="center" indent="1"/>
    </xf>
    <xf numFmtId="186" fontId="5" fillId="0" borderId="0" xfId="7" applyNumberFormat="1" applyFont="1"/>
    <xf numFmtId="187" fontId="2" fillId="0" borderId="0" xfId="7" applyNumberFormat="1" applyFont="1"/>
    <xf numFmtId="186" fontId="5" fillId="0" borderId="11" xfId="7" applyNumberFormat="1" applyFont="1" applyBorder="1"/>
    <xf numFmtId="187" fontId="2" fillId="0" borderId="11" xfId="7" applyNumberFormat="1" applyFont="1" applyBorder="1"/>
    <xf numFmtId="0" fontId="3" fillId="0" borderId="0" xfId="7" applyFont="1" applyBorder="1"/>
    <xf numFmtId="0" fontId="4" fillId="0" borderId="0" xfId="7" applyFont="1" applyBorder="1"/>
    <xf numFmtId="0" fontId="4" fillId="0" borderId="9" xfId="7" applyFont="1" applyFill="1" applyBorder="1" applyAlignment="1">
      <alignment horizontal="centerContinuous"/>
    </xf>
    <xf numFmtId="0" fontId="4" fillId="0" borderId="33" xfId="7" applyFont="1" applyFill="1" applyBorder="1" applyAlignment="1">
      <alignment horizontal="centerContinuous"/>
    </xf>
    <xf numFmtId="0" fontId="4" fillId="0" borderId="15" xfId="7" applyFont="1" applyFill="1" applyBorder="1" applyAlignment="1">
      <alignment horizontal="centerContinuous"/>
    </xf>
    <xf numFmtId="0" fontId="4" fillId="0" borderId="0" xfId="7" applyFont="1" applyFill="1" applyBorder="1" applyAlignment="1">
      <alignment horizontal="centerContinuous"/>
    </xf>
    <xf numFmtId="0" fontId="4" fillId="0" borderId="9" xfId="7" applyFont="1" applyFill="1" applyBorder="1" applyAlignment="1">
      <alignment horizontal="center"/>
    </xf>
    <xf numFmtId="0" fontId="4" fillId="0" borderId="7" xfId="7" applyFont="1" applyFill="1" applyBorder="1" applyAlignment="1">
      <alignment horizontal="centerContinuous"/>
    </xf>
    <xf numFmtId="0" fontId="4" fillId="0" borderId="24" xfId="7" applyFont="1" applyFill="1" applyBorder="1" applyAlignment="1">
      <alignment horizontal="centerContinuous"/>
    </xf>
    <xf numFmtId="0" fontId="4" fillId="0" borderId="5" xfId="7" applyFont="1" applyFill="1" applyBorder="1" applyAlignment="1">
      <alignment horizontal="center"/>
    </xf>
    <xf numFmtId="179" fontId="5" fillId="0" borderId="9" xfId="7" applyNumberFormat="1" applyFont="1" applyFill="1" applyBorder="1" applyAlignment="1">
      <alignment vertical="center"/>
    </xf>
    <xf numFmtId="179" fontId="5" fillId="0" borderId="0" xfId="7" applyNumberFormat="1" applyFont="1" applyFill="1" applyBorder="1" applyAlignment="1">
      <alignment vertical="center"/>
    </xf>
    <xf numFmtId="179" fontId="5" fillId="0" borderId="8" xfId="7" applyNumberFormat="1" applyFont="1" applyFill="1" applyBorder="1" applyAlignment="1">
      <alignment horizontal="right" vertical="center"/>
    </xf>
    <xf numFmtId="179" fontId="5" fillId="0" borderId="0" xfId="7" applyNumberFormat="1" applyFont="1" applyFill="1" applyBorder="1" applyAlignment="1">
      <alignment horizontal="right" vertical="center"/>
    </xf>
    <xf numFmtId="0" fontId="4" fillId="0" borderId="0" xfId="7" applyFont="1" applyFill="1" applyBorder="1" applyAlignment="1">
      <alignment horizontal="distributed" vertical="center" wrapText="1"/>
    </xf>
    <xf numFmtId="179" fontId="4" fillId="0" borderId="9" xfId="7" applyNumberFormat="1" applyFont="1" applyFill="1" applyBorder="1" applyAlignment="1">
      <alignment vertical="center"/>
    </xf>
    <xf numFmtId="179" fontId="5" fillId="0" borderId="0" xfId="7" applyNumberFormat="1" applyFont="1" applyFill="1" applyBorder="1" applyAlignment="1">
      <alignment horizontal="center" vertical="center"/>
    </xf>
    <xf numFmtId="179" fontId="5" fillId="0" borderId="9" xfId="7" applyNumberFormat="1" applyFont="1" applyFill="1" applyBorder="1" applyAlignment="1">
      <alignment horizontal="right" vertical="center"/>
    </xf>
    <xf numFmtId="179" fontId="4" fillId="0" borderId="0" xfId="7" applyNumberFormat="1" applyFont="1" applyFill="1" applyBorder="1" applyAlignment="1">
      <alignment vertical="center"/>
    </xf>
    <xf numFmtId="0" fontId="4" fillId="0" borderId="0" xfId="7" applyFont="1" applyFill="1" applyBorder="1" applyAlignment="1" applyProtection="1">
      <alignment horizontal="distributed" vertical="center" wrapText="1"/>
    </xf>
    <xf numFmtId="179" fontId="4" fillId="0" borderId="0" xfId="7" applyNumberFormat="1" applyFont="1" applyFill="1" applyBorder="1" applyAlignment="1">
      <alignment horizontal="right" vertical="center"/>
    </xf>
    <xf numFmtId="179" fontId="4" fillId="0" borderId="9" xfId="7" applyNumberFormat="1" applyFont="1" applyFill="1" applyBorder="1" applyAlignment="1">
      <alignment horizontal="right" vertical="center"/>
    </xf>
    <xf numFmtId="179" fontId="4" fillId="0" borderId="0" xfId="7" applyNumberFormat="1" applyFont="1" applyFill="1" applyBorder="1" applyAlignment="1">
      <alignment horizontal="center" vertical="center"/>
    </xf>
    <xf numFmtId="0" fontId="4" fillId="0" borderId="11" xfId="7" applyFont="1" applyFill="1" applyBorder="1" applyAlignment="1" applyProtection="1">
      <alignment horizontal="distributed" vertical="center" wrapText="1"/>
    </xf>
    <xf numFmtId="179" fontId="5" fillId="0" borderId="23" xfId="7" applyNumberFormat="1" applyFont="1" applyFill="1" applyBorder="1" applyAlignment="1">
      <alignment horizontal="right" vertical="center"/>
    </xf>
    <xf numFmtId="179" fontId="5" fillId="0" borderId="11" xfId="7" applyNumberFormat="1" applyFont="1" applyFill="1" applyBorder="1" applyAlignment="1">
      <alignment horizontal="right" vertical="center"/>
    </xf>
    <xf numFmtId="0" fontId="11" fillId="0" borderId="0" xfId="7" applyFont="1" applyAlignment="1">
      <alignment vertical="center"/>
    </xf>
    <xf numFmtId="38" fontId="4" fillId="0" borderId="1" xfId="4" applyFont="1" applyFill="1" applyBorder="1" applyAlignment="1">
      <alignment horizontal="center" vertical="center"/>
    </xf>
    <xf numFmtId="38" fontId="4" fillId="0" borderId="1" xfId="4" applyFont="1" applyFill="1" applyBorder="1" applyAlignment="1">
      <alignment horizontal="left" vertical="center" wrapText="1"/>
    </xf>
    <xf numFmtId="38" fontId="4" fillId="0" borderId="17" xfId="4" applyFont="1" applyFill="1" applyBorder="1" applyAlignment="1">
      <alignment horizontal="left" vertical="center" wrapText="1"/>
    </xf>
    <xf numFmtId="38" fontId="11" fillId="0" borderId="20" xfId="4" applyFont="1" applyFill="1" applyBorder="1" applyAlignment="1">
      <alignment horizontal="center" vertical="center"/>
    </xf>
    <xf numFmtId="38" fontId="11" fillId="0" borderId="5" xfId="4" applyFont="1" applyFill="1" applyBorder="1" applyAlignment="1">
      <alignment horizontal="center" vertical="center" wrapText="1"/>
    </xf>
    <xf numFmtId="38" fontId="11" fillId="0" borderId="5" xfId="4" applyFont="1" applyFill="1" applyBorder="1" applyAlignment="1">
      <alignment horizontal="center" vertical="center"/>
    </xf>
    <xf numFmtId="0" fontId="11" fillId="0" borderId="5" xfId="7" applyFont="1" applyFill="1" applyBorder="1" applyAlignment="1">
      <alignment horizontal="center" vertical="center" wrapText="1"/>
    </xf>
    <xf numFmtId="38" fontId="11" fillId="0" borderId="22" xfId="4" applyFont="1" applyFill="1" applyBorder="1" applyAlignment="1">
      <alignment horizontal="center" vertical="center" wrapText="1"/>
    </xf>
    <xf numFmtId="0" fontId="4" fillId="0" borderId="6" xfId="7" applyFont="1" applyFill="1" applyBorder="1" applyAlignment="1">
      <alignment horizontal="center" vertical="center" wrapText="1"/>
    </xf>
    <xf numFmtId="0" fontId="4" fillId="0" borderId="7" xfId="7" applyFont="1" applyFill="1" applyBorder="1" applyAlignment="1">
      <alignment horizontal="center" vertical="center" wrapText="1"/>
    </xf>
    <xf numFmtId="0" fontId="16" fillId="0" borderId="0" xfId="7" applyFont="1" applyAlignment="1">
      <alignment vertical="center"/>
    </xf>
    <xf numFmtId="38" fontId="16" fillId="0" borderId="0" xfId="7" applyNumberFormat="1" applyFont="1"/>
    <xf numFmtId="0" fontId="20" fillId="0" borderId="0" xfId="9" applyFont="1"/>
    <xf numFmtId="0" fontId="16" fillId="0" borderId="0" xfId="9" applyFont="1" applyAlignment="1">
      <alignment horizontal="right"/>
    </xf>
    <xf numFmtId="0" fontId="12" fillId="0" borderId="13" xfId="9" applyFont="1" applyFill="1" applyBorder="1"/>
    <xf numFmtId="0" fontId="21" fillId="0" borderId="13" xfId="9" applyFont="1" applyFill="1" applyBorder="1"/>
    <xf numFmtId="0" fontId="21" fillId="0" borderId="16" xfId="9" applyFont="1" applyFill="1" applyBorder="1"/>
    <xf numFmtId="0" fontId="21" fillId="0" borderId="1" xfId="9" applyFont="1" applyFill="1" applyBorder="1"/>
    <xf numFmtId="0" fontId="21" fillId="0" borderId="0" xfId="9" applyFont="1" applyFill="1"/>
    <xf numFmtId="0" fontId="12" fillId="0" borderId="0" xfId="9" applyFont="1" applyFill="1" applyBorder="1"/>
    <xf numFmtId="0" fontId="21" fillId="0" borderId="0" xfId="9" applyFont="1" applyFill="1" applyBorder="1"/>
    <xf numFmtId="0" fontId="21" fillId="0" borderId="10" xfId="9" applyFont="1" applyFill="1" applyBorder="1"/>
    <xf numFmtId="0" fontId="21" fillId="0" borderId="25" xfId="9" applyFont="1" applyFill="1" applyBorder="1"/>
    <xf numFmtId="0" fontId="11" fillId="0" borderId="24" xfId="9" applyFont="1" applyFill="1" applyBorder="1"/>
    <xf numFmtId="0" fontId="11" fillId="0" borderId="20" xfId="9" applyFont="1" applyFill="1" applyBorder="1"/>
    <xf numFmtId="0" fontId="18" fillId="0" borderId="5" xfId="9" applyFont="1" applyFill="1" applyBorder="1" applyAlignment="1">
      <alignment horizontal="center" wrapText="1"/>
    </xf>
    <xf numFmtId="0" fontId="18" fillId="0" borderId="5" xfId="9" applyFont="1" applyFill="1" applyBorder="1" applyAlignment="1">
      <alignment horizontal="center"/>
    </xf>
    <xf numFmtId="0" fontId="18" fillId="0" borderId="22" xfId="9" applyFill="1" applyBorder="1" applyAlignment="1">
      <alignment horizontal="center" wrapText="1"/>
    </xf>
    <xf numFmtId="0" fontId="18" fillId="0" borderId="5" xfId="9" applyFill="1" applyBorder="1" applyAlignment="1">
      <alignment horizontal="center" wrapText="1"/>
    </xf>
    <xf numFmtId="0" fontId="21" fillId="0" borderId="5" xfId="9" applyFont="1" applyFill="1" applyBorder="1" applyAlignment="1">
      <alignment horizontal="center"/>
    </xf>
    <xf numFmtId="0" fontId="21" fillId="0" borderId="22" xfId="9" applyFont="1" applyFill="1" applyBorder="1" applyAlignment="1">
      <alignment horizontal="center"/>
    </xf>
    <xf numFmtId="38" fontId="21" fillId="0" borderId="0" xfId="6" applyFont="1" applyAlignment="1">
      <alignment vertical="center"/>
    </xf>
    <xf numFmtId="0" fontId="21" fillId="0" borderId="0" xfId="9" applyFont="1" applyAlignment="1">
      <alignment vertical="center"/>
    </xf>
    <xf numFmtId="38" fontId="21" fillId="0" borderId="0" xfId="6" applyFont="1" applyAlignment="1">
      <alignment horizontal="right" vertical="center"/>
    </xf>
    <xf numFmtId="49" fontId="22" fillId="0" borderId="0" xfId="10" applyNumberFormat="1" applyFont="1" applyFill="1" applyBorder="1" applyAlignment="1">
      <alignment vertical="center"/>
    </xf>
    <xf numFmtId="49" fontId="22" fillId="0" borderId="0" xfId="10" applyNumberFormat="1" applyFont="1" applyFill="1" applyBorder="1" applyAlignment="1">
      <alignment horizontal="center" vertical="center"/>
    </xf>
    <xf numFmtId="49" fontId="22" fillId="0" borderId="0" xfId="10" applyNumberFormat="1" applyFont="1" applyFill="1" applyBorder="1" applyAlignment="1">
      <alignment horizontal="distributed" vertical="center"/>
    </xf>
    <xf numFmtId="49" fontId="22" fillId="0" borderId="10" xfId="10" applyNumberFormat="1" applyFont="1" applyFill="1" applyBorder="1" applyAlignment="1">
      <alignment horizontal="distributed" vertical="center"/>
    </xf>
    <xf numFmtId="49" fontId="22" fillId="0" borderId="10" xfId="10" applyNumberFormat="1" applyFont="1" applyFill="1" applyBorder="1" applyAlignment="1">
      <alignment horizontal="left" vertical="center"/>
    </xf>
    <xf numFmtId="49" fontId="22" fillId="0" borderId="10" xfId="10" applyNumberFormat="1" applyFont="1" applyFill="1" applyBorder="1" applyAlignment="1">
      <alignment vertical="center"/>
    </xf>
    <xf numFmtId="49" fontId="22" fillId="0" borderId="11" xfId="10" applyNumberFormat="1" applyFont="1" applyFill="1" applyBorder="1" applyAlignment="1">
      <alignment vertical="center"/>
    </xf>
    <xf numFmtId="38" fontId="21" fillId="0" borderId="11" xfId="6" applyFont="1" applyBorder="1" applyAlignment="1">
      <alignment vertical="center"/>
    </xf>
    <xf numFmtId="38" fontId="21" fillId="0" borderId="11" xfId="6" applyFont="1" applyBorder="1" applyAlignment="1">
      <alignment horizontal="right" vertical="center"/>
    </xf>
    <xf numFmtId="0" fontId="21" fillId="0" borderId="0" xfId="9" applyFont="1"/>
    <xf numFmtId="0" fontId="2" fillId="0" borderId="0" xfId="7" applyAlignment="1">
      <alignment vertical="center"/>
    </xf>
    <xf numFmtId="0" fontId="2" fillId="0" borderId="0" xfId="7" applyAlignment="1">
      <alignment horizontal="right" vertical="center"/>
    </xf>
    <xf numFmtId="0" fontId="16" fillId="0" borderId="13" xfId="7" applyFont="1" applyBorder="1" applyAlignment="1">
      <alignment vertical="center"/>
    </xf>
    <xf numFmtId="0" fontId="16" fillId="0" borderId="16" xfId="7" applyFont="1" applyBorder="1" applyAlignment="1">
      <alignment vertical="center"/>
    </xf>
    <xf numFmtId="0" fontId="16" fillId="0" borderId="1" xfId="7" applyFont="1" applyBorder="1" applyAlignment="1">
      <alignment horizontal="centerContinuous" vertical="center"/>
    </xf>
    <xf numFmtId="0" fontId="16" fillId="0" borderId="2" xfId="7" applyFont="1" applyBorder="1" applyAlignment="1">
      <alignment horizontal="centerContinuous" vertical="center"/>
    </xf>
    <xf numFmtId="0" fontId="16" fillId="0" borderId="3" xfId="7" applyFont="1" applyBorder="1" applyAlignment="1">
      <alignment horizontal="centerContinuous" vertical="center"/>
    </xf>
    <xf numFmtId="0" fontId="16" fillId="0" borderId="0" xfId="7" applyFont="1" applyBorder="1" applyAlignment="1">
      <alignment vertical="center"/>
    </xf>
    <xf numFmtId="0" fontId="16" fillId="0" borderId="10" xfId="7" applyFont="1" applyBorder="1" applyAlignment="1">
      <alignment vertical="center"/>
    </xf>
    <xf numFmtId="0" fontId="16" fillId="0" borderId="19" xfId="7" applyFont="1" applyBorder="1" applyAlignment="1">
      <alignment horizontal="center" vertical="center" shrinkToFit="1"/>
    </xf>
    <xf numFmtId="0" fontId="16" fillId="0" borderId="6" xfId="7" applyFont="1" applyBorder="1" applyAlignment="1">
      <alignment horizontal="centerContinuous" vertical="center" shrinkToFit="1"/>
    </xf>
    <xf numFmtId="0" fontId="16" fillId="0" borderId="19" xfId="7" applyFont="1" applyBorder="1" applyAlignment="1">
      <alignment horizontal="centerContinuous" vertical="center" shrinkToFit="1"/>
    </xf>
    <xf numFmtId="0" fontId="16" fillId="0" borderId="25" xfId="7" applyFont="1" applyBorder="1" applyAlignment="1">
      <alignment horizontal="center" vertical="center" shrinkToFit="1"/>
    </xf>
    <xf numFmtId="0" fontId="16" fillId="0" borderId="8" xfId="7" applyFont="1" applyBorder="1" applyAlignment="1">
      <alignment horizontal="centerContinuous" vertical="center" shrinkToFit="1"/>
    </xf>
    <xf numFmtId="0" fontId="16" fillId="0" borderId="8" xfId="7" applyFont="1" applyBorder="1" applyAlignment="1">
      <alignment horizontal="center" vertical="center" shrinkToFit="1"/>
    </xf>
    <xf numFmtId="0" fontId="16" fillId="0" borderId="24" xfId="7" applyFont="1" applyBorder="1" applyAlignment="1">
      <alignment vertical="center"/>
    </xf>
    <xf numFmtId="0" fontId="16" fillId="0" borderId="20" xfId="7" applyFont="1" applyBorder="1" applyAlignment="1">
      <alignment vertical="center"/>
    </xf>
    <xf numFmtId="0" fontId="16" fillId="0" borderId="25" xfId="7" quotePrefix="1" applyFont="1" applyBorder="1" applyAlignment="1">
      <alignment horizontal="center" vertical="center" shrinkToFit="1"/>
    </xf>
    <xf numFmtId="0" fontId="16" fillId="0" borderId="6" xfId="7" applyFont="1" applyBorder="1" applyAlignment="1">
      <alignment horizontal="center" vertical="center" shrinkToFit="1"/>
    </xf>
    <xf numFmtId="0" fontId="16" fillId="0" borderId="22" xfId="7" applyFont="1" applyBorder="1" applyAlignment="1">
      <alignment horizontal="center" vertical="center" shrinkToFit="1"/>
    </xf>
    <xf numFmtId="0" fontId="2" fillId="0" borderId="0" xfId="7" applyFont="1" applyBorder="1" applyAlignment="1">
      <alignment vertical="center"/>
    </xf>
    <xf numFmtId="0" fontId="2" fillId="0" borderId="10" xfId="7" applyFont="1" applyBorder="1" applyAlignment="1">
      <alignment vertical="center"/>
    </xf>
    <xf numFmtId="38" fontId="2" fillId="0" borderId="8" xfId="4" applyFont="1" applyBorder="1" applyAlignment="1">
      <alignment horizontal="right" vertical="center"/>
    </xf>
    <xf numFmtId="38" fontId="2" fillId="0" borderId="21" xfId="4" applyFont="1" applyBorder="1" applyAlignment="1">
      <alignment horizontal="right" vertical="center"/>
    </xf>
    <xf numFmtId="0" fontId="2" fillId="0" borderId="0" xfId="7" applyFont="1" applyAlignment="1">
      <alignment vertical="center"/>
    </xf>
    <xf numFmtId="38" fontId="2" fillId="0" borderId="9" xfId="4" applyFont="1" applyBorder="1" applyAlignment="1">
      <alignment horizontal="right" vertical="center"/>
    </xf>
    <xf numFmtId="38" fontId="2" fillId="0" borderId="0" xfId="4" applyFont="1" applyBorder="1" applyAlignment="1">
      <alignment horizontal="right" vertical="center"/>
    </xf>
    <xf numFmtId="38" fontId="16" fillId="0" borderId="9" xfId="4" applyFont="1" applyBorder="1" applyAlignment="1">
      <alignment horizontal="right" vertical="center"/>
    </xf>
    <xf numFmtId="38" fontId="16" fillId="0" borderId="0" xfId="4" applyFont="1" applyBorder="1" applyAlignment="1">
      <alignment horizontal="right" vertical="center"/>
    </xf>
    <xf numFmtId="0" fontId="16" fillId="0" borderId="10" xfId="7" applyFont="1" applyBorder="1" applyAlignment="1">
      <alignment vertical="center" shrinkToFit="1"/>
    </xf>
    <xf numFmtId="0" fontId="11" fillId="0" borderId="10" xfId="7" applyFont="1" applyBorder="1" applyAlignment="1">
      <alignment vertical="center" wrapText="1"/>
    </xf>
    <xf numFmtId="0" fontId="11" fillId="0" borderId="10" xfId="7" applyFont="1" applyBorder="1" applyAlignment="1">
      <alignment vertical="center"/>
    </xf>
    <xf numFmtId="0" fontId="2" fillId="0" borderId="11" xfId="7" applyFont="1" applyBorder="1" applyAlignment="1">
      <alignment vertical="center"/>
    </xf>
    <xf numFmtId="0" fontId="2" fillId="0" borderId="12" xfId="7" applyFont="1" applyBorder="1" applyAlignment="1">
      <alignment vertical="center"/>
    </xf>
    <xf numFmtId="38" fontId="2" fillId="0" borderId="23" xfId="4" applyFont="1" applyBorder="1" applyAlignment="1">
      <alignment horizontal="right" vertical="center"/>
    </xf>
    <xf numFmtId="38" fontId="2" fillId="0" borderId="11" xfId="4" applyFont="1" applyBorder="1" applyAlignment="1">
      <alignment horizontal="right" vertical="center"/>
    </xf>
    <xf numFmtId="0" fontId="16" fillId="0" borderId="4" xfId="7" applyFont="1" applyBorder="1" applyAlignment="1">
      <alignment horizontal="centerContinuous" vertical="center"/>
    </xf>
    <xf numFmtId="0" fontId="16" fillId="0" borderId="25" xfId="7" applyFont="1" applyBorder="1" applyAlignment="1">
      <alignment horizontal="centerContinuous" vertical="center" shrinkToFit="1"/>
    </xf>
    <xf numFmtId="0" fontId="16" fillId="0" borderId="9" xfId="7" applyFont="1" applyBorder="1" applyAlignment="1">
      <alignment horizontal="center" vertical="center" shrinkToFit="1"/>
    </xf>
    <xf numFmtId="38" fontId="24" fillId="0" borderId="0" xfId="4" applyFont="1" applyFill="1" applyBorder="1" applyAlignment="1">
      <alignment horizontal="right" vertical="center"/>
    </xf>
    <xf numFmtId="0" fontId="24" fillId="0" borderId="0" xfId="7" applyFont="1" applyAlignment="1">
      <alignment vertical="center"/>
    </xf>
    <xf numFmtId="0" fontId="16" fillId="0" borderId="0" xfId="7" applyFont="1" applyAlignment="1">
      <alignment horizontal="right" vertical="center"/>
    </xf>
    <xf numFmtId="0" fontId="16" fillId="0" borderId="3" xfId="7" applyFont="1" applyFill="1" applyBorder="1" applyAlignment="1">
      <alignment horizontal="centerContinuous" vertical="center" wrapText="1"/>
    </xf>
    <xf numFmtId="0" fontId="16" fillId="0" borderId="4" xfId="7" applyFont="1" applyFill="1" applyBorder="1" applyAlignment="1">
      <alignment horizontal="centerContinuous" vertical="center"/>
    </xf>
    <xf numFmtId="0" fontId="11" fillId="0" borderId="3" xfId="7" applyFont="1" applyFill="1" applyBorder="1" applyAlignment="1">
      <alignment horizontal="center" vertical="center" wrapText="1"/>
    </xf>
    <xf numFmtId="0" fontId="9" fillId="0" borderId="3" xfId="7" applyFont="1" applyFill="1" applyBorder="1" applyAlignment="1">
      <alignment horizontal="center" vertical="center" wrapText="1"/>
    </xf>
    <xf numFmtId="0" fontId="16" fillId="0" borderId="0" xfId="7" applyFont="1" applyFill="1" applyAlignment="1">
      <alignment vertical="center"/>
    </xf>
    <xf numFmtId="0" fontId="16" fillId="0" borderId="11" xfId="7" applyFont="1" applyBorder="1" applyAlignment="1">
      <alignment vertical="center"/>
    </xf>
    <xf numFmtId="0" fontId="16" fillId="0" borderId="12" xfId="7" applyFont="1" applyBorder="1" applyAlignment="1">
      <alignment vertical="center"/>
    </xf>
    <xf numFmtId="38" fontId="16" fillId="0" borderId="11" xfId="4" applyFont="1" applyBorder="1" applyAlignment="1">
      <alignment horizontal="right" vertical="center"/>
    </xf>
    <xf numFmtId="0" fontId="25" fillId="0" borderId="0" xfId="7" applyFont="1"/>
    <xf numFmtId="0" fontId="25" fillId="0" borderId="0" xfId="7" applyFont="1" applyFill="1"/>
    <xf numFmtId="0" fontId="2" fillId="0" borderId="10" xfId="7" applyFont="1" applyBorder="1" applyAlignment="1">
      <alignment horizontal="distributed" indent="2"/>
    </xf>
    <xf numFmtId="0" fontId="17" fillId="0" borderId="10" xfId="7" applyFont="1" applyBorder="1" applyAlignment="1">
      <alignment horizontal="distributed" indent="2"/>
    </xf>
    <xf numFmtId="0" fontId="16" fillId="0" borderId="10" xfId="7" applyFont="1" applyBorder="1" applyAlignment="1">
      <alignment horizontal="distributed" indent="2"/>
    </xf>
    <xf numFmtId="2" fontId="16" fillId="0" borderId="0" xfId="7" applyNumberFormat="1" applyFont="1" applyAlignment="1">
      <alignment horizontal="center"/>
    </xf>
    <xf numFmtId="0" fontId="16" fillId="0" borderId="12" xfId="7" applyFont="1" applyBorder="1" applyAlignment="1">
      <alignment horizontal="distributed" indent="2"/>
    </xf>
    <xf numFmtId="2" fontId="16" fillId="0" borderId="11" xfId="7" applyNumberFormat="1" applyFont="1" applyBorder="1" applyAlignment="1">
      <alignment horizontal="center"/>
    </xf>
    <xf numFmtId="0" fontId="31" fillId="0" borderId="0" xfId="8" applyFont="1">
      <alignment vertical="center"/>
    </xf>
    <xf numFmtId="0" fontId="32" fillId="0" borderId="0" xfId="2" applyFont="1" applyAlignment="1" applyProtection="1">
      <alignment vertical="center"/>
    </xf>
    <xf numFmtId="0" fontId="5" fillId="0" borderId="10" xfId="7" applyFont="1" applyBorder="1" applyAlignment="1">
      <alignment horizontal="center"/>
    </xf>
    <xf numFmtId="0" fontId="5" fillId="0" borderId="12" xfId="7" applyFont="1" applyFill="1" applyBorder="1"/>
    <xf numFmtId="0" fontId="2" fillId="0" borderId="0" xfId="7" applyFont="1" applyBorder="1" applyAlignment="1">
      <alignment horizontal="right"/>
    </xf>
    <xf numFmtId="184" fontId="2" fillId="0" borderId="21" xfId="7" applyNumberFormat="1" applyFont="1" applyBorder="1"/>
    <xf numFmtId="184" fontId="2" fillId="0" borderId="15" xfId="7" applyNumberFormat="1" applyFont="1" applyBorder="1"/>
    <xf numFmtId="179" fontId="4" fillId="0" borderId="0" xfId="4" applyNumberFormat="1" applyFont="1" applyBorder="1" applyAlignment="1">
      <alignment horizontal="right" wrapText="1"/>
    </xf>
    <xf numFmtId="0" fontId="11" fillId="0" borderId="0" xfId="7" applyFont="1" applyFill="1" applyBorder="1" applyAlignment="1"/>
    <xf numFmtId="190" fontId="13" fillId="2" borderId="0" xfId="4" applyNumberFormat="1" applyFont="1" applyFill="1" applyBorder="1"/>
    <xf numFmtId="190" fontId="13" fillId="0" borderId="0" xfId="4" applyNumberFormat="1" applyFont="1" applyFill="1" applyBorder="1"/>
    <xf numFmtId="38" fontId="13" fillId="3" borderId="0" xfId="4" applyFont="1" applyFill="1" applyBorder="1"/>
    <xf numFmtId="190" fontId="13" fillId="0" borderId="11" xfId="4" applyNumberFormat="1" applyFont="1" applyFill="1" applyBorder="1"/>
    <xf numFmtId="38" fontId="13" fillId="0" borderId="13" xfId="4" applyFont="1" applyBorder="1"/>
    <xf numFmtId="190" fontId="13" fillId="0" borderId="0" xfId="4" applyNumberFormat="1" applyFont="1" applyBorder="1"/>
    <xf numFmtId="190" fontId="13" fillId="0" borderId="0" xfId="4" applyNumberFormat="1" applyFont="1"/>
    <xf numFmtId="190" fontId="13" fillId="0" borderId="0" xfId="4" applyNumberFormat="1" applyFont="1" applyAlignment="1">
      <alignment horizontal="right"/>
    </xf>
    <xf numFmtId="190" fontId="13" fillId="0" borderId="7" xfId="4" applyNumberFormat="1" applyFont="1" applyFill="1" applyBorder="1" applyAlignment="1">
      <alignment horizontal="center"/>
    </xf>
    <xf numFmtId="181" fontId="4" fillId="0" borderId="23" xfId="4" applyNumberFormat="1" applyFont="1" applyFill="1" applyBorder="1"/>
    <xf numFmtId="178" fontId="5" fillId="0" borderId="11" xfId="1" applyNumberFormat="1" applyFont="1" applyFill="1" applyBorder="1" applyAlignment="1"/>
    <xf numFmtId="0" fontId="4" fillId="0" borderId="13" xfId="7" applyFont="1" applyFill="1" applyBorder="1" applyAlignment="1">
      <alignment horizontal="right"/>
    </xf>
    <xf numFmtId="190" fontId="4" fillId="0" borderId="21" xfId="4" applyNumberFormat="1" applyFont="1" applyFill="1" applyBorder="1"/>
    <xf numFmtId="190" fontId="4" fillId="0" borderId="0" xfId="4" applyNumberFormat="1" applyFont="1" applyFill="1" applyBorder="1"/>
    <xf numFmtId="0" fontId="5" fillId="0" borderId="0" xfId="7" applyFont="1" applyFill="1" applyBorder="1"/>
    <xf numFmtId="2" fontId="5" fillId="0" borderId="9" xfId="7" applyNumberFormat="1" applyFont="1" applyFill="1" applyBorder="1"/>
    <xf numFmtId="38" fontId="5" fillId="0" borderId="0" xfId="4" applyFont="1" applyFill="1" applyBorder="1"/>
    <xf numFmtId="190" fontId="5" fillId="0" borderId="0" xfId="4" applyNumberFormat="1" applyFont="1" applyFill="1" applyBorder="1"/>
    <xf numFmtId="40" fontId="5" fillId="0" borderId="0" xfId="4" applyNumberFormat="1" applyFont="1" applyFill="1" applyBorder="1"/>
    <xf numFmtId="190" fontId="5" fillId="0" borderId="11" xfId="4" applyNumberFormat="1" applyFont="1" applyFill="1" applyBorder="1"/>
    <xf numFmtId="189" fontId="2" fillId="0" borderId="0" xfId="7" applyNumberFormat="1"/>
    <xf numFmtId="0" fontId="0" fillId="0" borderId="13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34" fillId="0" borderId="2" xfId="0" applyFont="1" applyBorder="1" applyAlignment="1">
      <alignment horizontal="centerContinuous" vertical="center"/>
    </xf>
    <xf numFmtId="0" fontId="35" fillId="0" borderId="13" xfId="0" applyFont="1" applyBorder="1" applyAlignment="1">
      <alignment horizontal="centerContinuous" vertical="center"/>
    </xf>
    <xf numFmtId="0" fontId="35" fillId="0" borderId="16" xfId="0" applyFont="1" applyBorder="1" applyAlignment="1">
      <alignment horizontal="centerContinuous" vertical="center"/>
    </xf>
    <xf numFmtId="0" fontId="34" fillId="0" borderId="3" xfId="0" applyFont="1" applyBorder="1" applyAlignment="1">
      <alignment horizontal="centerContinuous" vertical="center"/>
    </xf>
    <xf numFmtId="0" fontId="34" fillId="0" borderId="13" xfId="0" applyFont="1" applyBorder="1" applyAlignment="1">
      <alignment horizontal="centerContinuous" vertical="center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8" fontId="29" fillId="0" borderId="21" xfId="3" applyFont="1" applyBorder="1" applyAlignment="1"/>
    <xf numFmtId="38" fontId="29" fillId="0" borderId="8" xfId="3" applyFont="1" applyBorder="1" applyAlignment="1"/>
    <xf numFmtId="38" fontId="29" fillId="0" borderId="15" xfId="3" applyFont="1" applyBorder="1" applyAlignment="1"/>
    <xf numFmtId="38" fontId="29" fillId="0" borderId="0" xfId="4" applyFont="1" applyBorder="1"/>
    <xf numFmtId="0" fontId="4" fillId="0" borderId="12" xfId="7" applyFont="1" applyFill="1" applyBorder="1" applyAlignment="1" applyProtection="1">
      <alignment horizontal="distributed" vertical="center" wrapText="1"/>
    </xf>
    <xf numFmtId="38" fontId="16" fillId="0" borderId="10" xfId="4" applyFont="1" applyBorder="1" applyAlignment="1">
      <alignment horizontal="distributed"/>
    </xf>
    <xf numFmtId="38" fontId="4" fillId="0" borderId="0" xfId="4" applyFont="1" applyAlignment="1"/>
    <xf numFmtId="38" fontId="16" fillId="0" borderId="12" xfId="4" applyFont="1" applyBorder="1" applyAlignment="1">
      <alignment wrapText="1"/>
    </xf>
    <xf numFmtId="0" fontId="4" fillId="0" borderId="14" xfId="7" applyFont="1" applyFill="1" applyBorder="1" applyAlignment="1">
      <alignment horizontal="center" vertical="center" wrapText="1"/>
    </xf>
    <xf numFmtId="0" fontId="2" fillId="0" borderId="34" xfId="7" applyBorder="1" applyAlignment="1">
      <alignment vertical="center"/>
    </xf>
    <xf numFmtId="0" fontId="2" fillId="0" borderId="35" xfId="7" applyBorder="1" applyAlignment="1">
      <alignment vertical="center"/>
    </xf>
    <xf numFmtId="0" fontId="2" fillId="0" borderId="35" xfId="7" applyBorder="1" applyAlignment="1">
      <alignment horizontal="right" vertical="center"/>
    </xf>
    <xf numFmtId="0" fontId="2" fillId="0" borderId="34" xfId="7" applyBorder="1" applyAlignment="1">
      <alignment horizontal="right" vertical="center"/>
    </xf>
    <xf numFmtId="0" fontId="16" fillId="0" borderId="35" xfId="7" applyFont="1" applyBorder="1" applyAlignment="1">
      <alignment horizontal="right" vertical="center"/>
    </xf>
    <xf numFmtId="0" fontId="2" fillId="0" borderId="0" xfId="7" applyAlignment="1">
      <alignment vertical="center" wrapText="1"/>
    </xf>
    <xf numFmtId="38" fontId="29" fillId="0" borderId="0" xfId="4" applyFont="1" applyBorder="1" applyAlignment="1">
      <alignment horizontal="right" vertical="center"/>
    </xf>
    <xf numFmtId="0" fontId="18" fillId="0" borderId="6" xfId="9" applyFont="1" applyFill="1" applyBorder="1" applyAlignment="1">
      <alignment horizontal="centerContinuous" wrapText="1"/>
    </xf>
    <xf numFmtId="0" fontId="21" fillId="0" borderId="6" xfId="9" applyFont="1" applyFill="1" applyBorder="1" applyAlignment="1">
      <alignment horizontal="centerContinuous"/>
    </xf>
    <xf numFmtId="0" fontId="21" fillId="0" borderId="11" xfId="9" applyFont="1" applyBorder="1" applyAlignment="1">
      <alignment vertical="center"/>
    </xf>
    <xf numFmtId="0" fontId="11" fillId="0" borderId="0" xfId="7" applyFont="1" applyFill="1" applyBorder="1" applyAlignment="1">
      <alignment horizontal="right"/>
    </xf>
    <xf numFmtId="0" fontId="6" fillId="0" borderId="1" xfId="7" applyFont="1" applyFill="1" applyBorder="1" applyAlignment="1">
      <alignment horizontal="center" vertical="center"/>
    </xf>
    <xf numFmtId="0" fontId="4" fillId="0" borderId="0" xfId="7" applyFont="1" applyBorder="1" applyAlignment="1">
      <alignment horizontal="right"/>
    </xf>
    <xf numFmtId="0" fontId="16" fillId="0" borderId="0" xfId="7" applyFont="1" applyAlignment="1">
      <alignment horizontal="right" vertical="center"/>
    </xf>
    <xf numFmtId="38" fontId="9" fillId="0" borderId="4" xfId="4" applyFont="1" applyFill="1" applyBorder="1" applyAlignment="1">
      <alignment horizontal="center" wrapText="1"/>
    </xf>
    <xf numFmtId="38" fontId="9" fillId="0" borderId="14" xfId="4" applyFont="1" applyFill="1" applyBorder="1" applyAlignment="1">
      <alignment horizontal="center" wrapText="1"/>
    </xf>
    <xf numFmtId="0" fontId="4" fillId="0" borderId="16" xfId="7" applyFont="1" applyFill="1" applyBorder="1" applyAlignment="1">
      <alignment horizontal="distributed" vertical="center"/>
    </xf>
    <xf numFmtId="0" fontId="16" fillId="0" borderId="20" xfId="7" applyFont="1" applyFill="1" applyBorder="1" applyAlignment="1">
      <alignment horizontal="distributed" vertical="center"/>
    </xf>
    <xf numFmtId="0" fontId="4" fillId="0" borderId="0" xfId="7" applyFont="1" applyBorder="1" applyAlignment="1">
      <alignment horizontal="right"/>
    </xf>
    <xf numFmtId="49" fontId="37" fillId="0" borderId="10" xfId="10" applyNumberFormat="1" applyFont="1" applyFill="1" applyBorder="1" applyAlignment="1">
      <alignment horizontal="distributed" vertical="center"/>
    </xf>
    <xf numFmtId="177" fontId="5" fillId="0" borderId="11" xfId="0" applyNumberFormat="1" applyFont="1" applyFill="1" applyBorder="1" applyAlignment="1">
      <alignment horizontal="distributed" justifyLastLine="1"/>
    </xf>
    <xf numFmtId="0" fontId="5" fillId="0" borderId="12" xfId="0" applyFont="1" applyFill="1" applyBorder="1" applyAlignment="1"/>
    <xf numFmtId="2" fontId="5" fillId="0" borderId="11" xfId="0" applyNumberFormat="1" applyFont="1" applyFill="1" applyBorder="1" applyAlignment="1"/>
    <xf numFmtId="178" fontId="5" fillId="0" borderId="11" xfId="0" applyNumberFormat="1" applyFont="1" applyFill="1" applyBorder="1" applyAlignment="1"/>
    <xf numFmtId="38" fontId="9" fillId="0" borderId="17" xfId="4" applyFont="1" applyFill="1" applyBorder="1" applyAlignment="1">
      <alignment horizontal="center"/>
    </xf>
    <xf numFmtId="182" fontId="5" fillId="0" borderId="0" xfId="4" applyNumberFormat="1" applyFont="1" applyBorder="1" applyAlignment="1">
      <alignment horizontal="right"/>
    </xf>
    <xf numFmtId="0" fontId="40" fillId="0" borderId="21" xfId="0" applyFont="1" applyBorder="1">
      <alignment vertical="center"/>
    </xf>
    <xf numFmtId="38" fontId="40" fillId="0" borderId="21" xfId="3" applyFont="1" applyBorder="1">
      <alignment vertical="center"/>
    </xf>
    <xf numFmtId="38" fontId="40" fillId="0" borderId="0" xfId="3" applyFont="1" applyBorder="1">
      <alignment vertical="center"/>
    </xf>
    <xf numFmtId="0" fontId="40" fillId="0" borderId="0" xfId="0" applyFont="1" applyBorder="1">
      <alignment vertical="center"/>
    </xf>
    <xf numFmtId="0" fontId="41" fillId="0" borderId="11" xfId="0" applyFont="1" applyBorder="1">
      <alignment vertical="center"/>
    </xf>
    <xf numFmtId="38" fontId="41" fillId="0" borderId="11" xfId="3" applyFont="1" applyBorder="1">
      <alignment vertical="center"/>
    </xf>
    <xf numFmtId="0" fontId="39" fillId="0" borderId="0" xfId="0" applyFont="1" applyBorder="1" applyAlignment="1">
      <alignment vertical="center"/>
    </xf>
    <xf numFmtId="184" fontId="16" fillId="0" borderId="9" xfId="0" applyNumberFormat="1" applyFont="1" applyBorder="1" applyAlignment="1"/>
    <xf numFmtId="184" fontId="16" fillId="0" borderId="0" xfId="0" applyNumberFormat="1" applyFont="1" applyBorder="1" applyAlignment="1"/>
    <xf numFmtId="184" fontId="16" fillId="0" borderId="10" xfId="0" applyNumberFormat="1" applyFont="1" applyBorder="1" applyAlignment="1"/>
    <xf numFmtId="184" fontId="16" fillId="0" borderId="0" xfId="0" applyNumberFormat="1" applyFont="1" applyAlignment="1"/>
    <xf numFmtId="0" fontId="0" fillId="0" borderId="10" xfId="0" applyFont="1" applyBorder="1" applyAlignment="1"/>
    <xf numFmtId="3" fontId="16" fillId="0" borderId="8" xfId="0" applyNumberFormat="1" applyFont="1" applyBorder="1" applyAlignment="1"/>
    <xf numFmtId="3" fontId="16" fillId="0" borderId="10" xfId="0" applyNumberFormat="1" applyFont="1" applyBorder="1" applyAlignment="1"/>
    <xf numFmtId="0" fontId="1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9" applyFont="1"/>
    <xf numFmtId="0" fontId="3" fillId="0" borderId="0" xfId="7" applyFont="1" applyAlignment="1">
      <alignment vertical="center"/>
    </xf>
    <xf numFmtId="0" fontId="26" fillId="0" borderId="0" xfId="7" applyFont="1" applyAlignment="1">
      <alignment horizontal="right" vertical="center"/>
    </xf>
    <xf numFmtId="188" fontId="16" fillId="0" borderId="0" xfId="0" applyNumberFormat="1" applyFont="1" applyAlignment="1">
      <alignment horizontal="right"/>
    </xf>
    <xf numFmtId="2" fontId="25" fillId="0" borderId="0" xfId="7" applyNumberFormat="1" applyFont="1" applyAlignment="1">
      <alignment horizontal="center"/>
    </xf>
    <xf numFmtId="179" fontId="5" fillId="0" borderId="11" xfId="4" applyNumberFormat="1" applyFont="1" applyFill="1" applyBorder="1" applyAlignment="1">
      <alignment horizontal="right" wrapText="1"/>
    </xf>
    <xf numFmtId="0" fontId="2" fillId="0" borderId="11" xfId="7" applyFont="1" applyFill="1" applyBorder="1" applyAlignment="1">
      <alignment horizontal="right"/>
    </xf>
    <xf numFmtId="38" fontId="4" fillId="0" borderId="11" xfId="4" applyFont="1" applyFill="1" applyBorder="1" applyAlignment="1"/>
    <xf numFmtId="38" fontId="4" fillId="0" borderId="11" xfId="4" applyFont="1" applyFill="1" applyBorder="1" applyAlignment="1">
      <alignment horizontal="right"/>
    </xf>
    <xf numFmtId="180" fontId="4" fillId="0" borderId="0" xfId="4" applyNumberFormat="1" applyFont="1" applyAlignment="1"/>
    <xf numFmtId="180" fontId="4" fillId="0" borderId="11" xfId="4" applyNumberFormat="1" applyFont="1" applyFill="1" applyBorder="1" applyAlignment="1"/>
    <xf numFmtId="49" fontId="22" fillId="0" borderId="0" xfId="10" applyNumberFormat="1" applyFont="1" applyFill="1" applyBorder="1" applyAlignment="1">
      <alignment horizontal="distributed" vertical="center"/>
    </xf>
    <xf numFmtId="49" fontId="22" fillId="0" borderId="10" xfId="10" applyNumberFormat="1" applyFont="1" applyFill="1" applyBorder="1" applyAlignment="1">
      <alignment horizontal="distributed" vertical="center"/>
    </xf>
    <xf numFmtId="49" fontId="37" fillId="0" borderId="10" xfId="10" applyNumberFormat="1" applyFont="1" applyFill="1" applyBorder="1" applyAlignment="1">
      <alignment horizontal="distributed" vertical="center"/>
    </xf>
    <xf numFmtId="49" fontId="37" fillId="0" borderId="0" xfId="10" applyNumberFormat="1" applyFont="1" applyFill="1" applyBorder="1" applyAlignment="1">
      <alignment horizontal="left" vertical="center" wrapText="1"/>
    </xf>
    <xf numFmtId="49" fontId="37" fillId="0" borderId="10" xfId="10" applyNumberFormat="1" applyFont="1" applyFill="1" applyBorder="1" applyAlignment="1">
      <alignment horizontal="left" vertical="center" wrapText="1"/>
    </xf>
    <xf numFmtId="49" fontId="37" fillId="0" borderId="10" xfId="10" applyNumberFormat="1" applyFont="1" applyFill="1" applyBorder="1" applyAlignment="1">
      <alignment horizontal="left" vertical="center"/>
    </xf>
    <xf numFmtId="38" fontId="21" fillId="0" borderId="0" xfId="6" applyFont="1" applyFill="1" applyAlignment="1">
      <alignment horizontal="right" vertical="center"/>
    </xf>
    <xf numFmtId="38" fontId="21" fillId="0" borderId="11" xfId="6" applyFont="1" applyFill="1" applyBorder="1" applyAlignment="1">
      <alignment horizontal="right" vertical="center"/>
    </xf>
    <xf numFmtId="0" fontId="18" fillId="0" borderId="6" xfId="9" applyFont="1" applyFill="1" applyBorder="1" applyAlignment="1">
      <alignment horizontal="center"/>
    </xf>
    <xf numFmtId="49" fontId="22" fillId="0" borderId="0" xfId="10" applyNumberFormat="1" applyFont="1" applyFill="1" applyBorder="1" applyAlignment="1">
      <alignment horizontal="distributed" vertical="center" shrinkToFit="1"/>
    </xf>
    <xf numFmtId="49" fontId="22" fillId="0" borderId="10" xfId="10" applyNumberFormat="1" applyFont="1" applyFill="1" applyBorder="1" applyAlignment="1">
      <alignment horizontal="distributed" vertical="center" shrinkToFit="1"/>
    </xf>
    <xf numFmtId="0" fontId="44" fillId="0" borderId="0" xfId="9" applyFont="1" applyFill="1" applyBorder="1"/>
    <xf numFmtId="0" fontId="43" fillId="0" borderId="0" xfId="9" applyFont="1" applyFill="1" applyBorder="1"/>
    <xf numFmtId="0" fontId="43" fillId="0" borderId="10" xfId="9" applyFont="1" applyFill="1" applyBorder="1"/>
    <xf numFmtId="0" fontId="45" fillId="0" borderId="0" xfId="2" applyFont="1" applyFill="1" applyAlignment="1" applyProtection="1"/>
    <xf numFmtId="38" fontId="45" fillId="0" borderId="0" xfId="2" applyNumberFormat="1" applyFont="1" applyAlignment="1" applyProtection="1"/>
    <xf numFmtId="38" fontId="31" fillId="0" borderId="0" xfId="4" applyFont="1"/>
    <xf numFmtId="0" fontId="45" fillId="0" borderId="0" xfId="2" applyFont="1" applyAlignment="1" applyProtection="1"/>
    <xf numFmtId="38" fontId="33" fillId="0" borderId="0" xfId="2" applyNumberFormat="1" applyFont="1" applyAlignment="1" applyProtection="1">
      <alignment horizontal="left"/>
    </xf>
    <xf numFmtId="0" fontId="33" fillId="0" borderId="0" xfId="2" applyFont="1" applyAlignment="1" applyProtection="1">
      <alignment horizontal="left"/>
    </xf>
    <xf numFmtId="0" fontId="45" fillId="0" borderId="0" xfId="2" applyFont="1" applyFill="1" applyAlignment="1" applyProtection="1">
      <alignment horizontal="left"/>
    </xf>
    <xf numFmtId="38" fontId="45" fillId="0" borderId="0" xfId="2" applyNumberFormat="1" applyFont="1" applyAlignment="1" applyProtection="1">
      <alignment horizontal="left"/>
    </xf>
    <xf numFmtId="0" fontId="45" fillId="0" borderId="0" xfId="2" applyFont="1" applyAlignment="1" applyProtection="1">
      <alignment horizontal="left"/>
    </xf>
    <xf numFmtId="0" fontId="45" fillId="0" borderId="0" xfId="2" applyFont="1" applyAlignment="1" applyProtection="1">
      <alignment vertical="center"/>
    </xf>
    <xf numFmtId="0" fontId="33" fillId="0" borderId="0" xfId="2" applyFont="1" applyAlignment="1" applyProtection="1">
      <alignment horizontal="left" vertical="center"/>
    </xf>
    <xf numFmtId="0" fontId="46" fillId="0" borderId="0" xfId="2" applyFont="1" applyAlignment="1" applyProtection="1">
      <alignment vertical="center"/>
    </xf>
    <xf numFmtId="0" fontId="47" fillId="0" borderId="0" xfId="8" applyFont="1">
      <alignment vertical="center"/>
    </xf>
    <xf numFmtId="0" fontId="47" fillId="0" borderId="0" xfId="8" applyFont="1">
      <alignment vertical="center"/>
    </xf>
    <xf numFmtId="0" fontId="46" fillId="0" borderId="0" xfId="2" applyFont="1" applyAlignment="1" applyProtection="1">
      <alignment vertical="center"/>
    </xf>
    <xf numFmtId="56" fontId="46" fillId="0" borderId="0" xfId="2" applyNumberFormat="1" applyFont="1" applyAlignment="1" applyProtection="1">
      <alignment horizontal="left" vertical="center"/>
    </xf>
    <xf numFmtId="0" fontId="42" fillId="4" borderId="0" xfId="8" applyFont="1" applyFill="1" applyAlignment="1">
      <alignment horizontal="center" vertical="center"/>
    </xf>
    <xf numFmtId="0" fontId="46" fillId="0" borderId="0" xfId="2" applyFont="1" applyAlignment="1" applyProtection="1">
      <alignment horizontal="left" vertical="center"/>
    </xf>
    <xf numFmtId="0" fontId="11" fillId="0" borderId="0" xfId="7" applyFont="1" applyFill="1" applyBorder="1" applyAlignment="1">
      <alignment horizontal="right"/>
    </xf>
    <xf numFmtId="0" fontId="4" fillId="0" borderId="11" xfId="7" applyFont="1" applyFill="1" applyBorder="1" applyAlignment="1">
      <alignment horizontal="right"/>
    </xf>
    <xf numFmtId="0" fontId="6" fillId="0" borderId="13" xfId="7" applyFont="1" applyFill="1" applyBorder="1" applyAlignment="1">
      <alignment horizontal="center" vertical="center"/>
    </xf>
    <xf numFmtId="0" fontId="8" fillId="0" borderId="16" xfId="7" applyFont="1" applyFill="1" applyBorder="1" applyAlignment="1">
      <alignment horizontal="center" vertical="center"/>
    </xf>
    <xf numFmtId="0" fontId="8" fillId="0" borderId="24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center"/>
    </xf>
    <xf numFmtId="0" fontId="8" fillId="0" borderId="5" xfId="7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top" wrapText="1"/>
    </xf>
    <xf numFmtId="0" fontId="8" fillId="0" borderId="5" xfId="7" applyFont="1" applyFill="1" applyBorder="1" applyAlignment="1">
      <alignment horizontal="center" vertical="top" wrapText="1"/>
    </xf>
    <xf numFmtId="0" fontId="6" fillId="0" borderId="1" xfId="7" applyFont="1" applyFill="1" applyBorder="1" applyAlignment="1">
      <alignment horizontal="center" vertical="center" wrapText="1"/>
    </xf>
    <xf numFmtId="38" fontId="13" fillId="0" borderId="2" xfId="4" applyFont="1" applyFill="1" applyBorder="1" applyAlignment="1">
      <alignment horizontal="center"/>
    </xf>
    <xf numFmtId="38" fontId="13" fillId="0" borderId="3" xfId="4" applyFont="1" applyFill="1" applyBorder="1" applyAlignment="1">
      <alignment horizontal="center"/>
    </xf>
    <xf numFmtId="38" fontId="9" fillId="0" borderId="4" xfId="4" applyFont="1" applyFill="1" applyBorder="1" applyAlignment="1">
      <alignment horizontal="center" wrapText="1"/>
    </xf>
    <xf numFmtId="38" fontId="9" fillId="0" borderId="14" xfId="4" applyFont="1" applyFill="1" applyBorder="1" applyAlignment="1">
      <alignment horizontal="center" wrapText="1"/>
    </xf>
    <xf numFmtId="0" fontId="11" fillId="0" borderId="19" xfId="7" applyFont="1" applyFill="1" applyBorder="1" applyAlignment="1">
      <alignment horizontal="center" vertical="center"/>
    </xf>
    <xf numFmtId="0" fontId="2" fillId="0" borderId="5" xfId="7" applyFont="1" applyFill="1" applyBorder="1" applyAlignment="1">
      <alignment horizontal="center" vertical="center"/>
    </xf>
    <xf numFmtId="0" fontId="11" fillId="0" borderId="8" xfId="7" applyFont="1" applyFill="1" applyBorder="1" applyAlignment="1">
      <alignment horizontal="center" vertical="center"/>
    </xf>
    <xf numFmtId="0" fontId="2" fillId="0" borderId="22" xfId="7" applyFont="1" applyFill="1" applyBorder="1" applyAlignment="1">
      <alignment horizontal="center" vertical="center"/>
    </xf>
    <xf numFmtId="0" fontId="4" fillId="0" borderId="16" xfId="7" applyFont="1" applyFill="1" applyBorder="1" applyAlignment="1">
      <alignment horizontal="center" vertical="center"/>
    </xf>
    <xf numFmtId="0" fontId="16" fillId="0" borderId="20" xfId="7" applyFont="1" applyFill="1" applyBorder="1" applyAlignment="1">
      <alignment horizontal="center" vertical="center"/>
    </xf>
    <xf numFmtId="0" fontId="9" fillId="0" borderId="13" xfId="7" applyFont="1" applyBorder="1" applyAlignment="1">
      <alignment horizontal="left"/>
    </xf>
    <xf numFmtId="0" fontId="4" fillId="0" borderId="13" xfId="7" applyFont="1" applyBorder="1" applyAlignment="1">
      <alignment horizontal="right"/>
    </xf>
    <xf numFmtId="0" fontId="16" fillId="0" borderId="13" xfId="7" applyFont="1" applyBorder="1" applyAlignment="1">
      <alignment horizontal="right"/>
    </xf>
    <xf numFmtId="0" fontId="4" fillId="0" borderId="1" xfId="7" applyFont="1" applyFill="1" applyBorder="1" applyAlignment="1">
      <alignment horizontal="distributed" vertical="center"/>
    </xf>
    <xf numFmtId="0" fontId="16" fillId="0" borderId="5" xfId="7" applyFont="1" applyFill="1" applyBorder="1" applyAlignment="1">
      <alignment horizontal="distributed" vertical="center"/>
    </xf>
    <xf numFmtId="0" fontId="4" fillId="0" borderId="1" xfId="7" applyFont="1" applyFill="1" applyBorder="1" applyAlignment="1">
      <alignment horizontal="center" vertical="center"/>
    </xf>
    <xf numFmtId="0" fontId="16" fillId="0" borderId="5" xfId="7" applyFont="1" applyFill="1" applyBorder="1" applyAlignment="1">
      <alignment horizontal="center" vertical="center"/>
    </xf>
    <xf numFmtId="0" fontId="4" fillId="0" borderId="16" xfId="7" applyFont="1" applyFill="1" applyBorder="1" applyAlignment="1">
      <alignment horizontal="distributed" vertical="center"/>
    </xf>
    <xf numFmtId="0" fontId="16" fillId="0" borderId="20" xfId="7" applyFont="1" applyFill="1" applyBorder="1" applyAlignment="1">
      <alignment horizontal="distributed" vertical="center"/>
    </xf>
    <xf numFmtId="0" fontId="4" fillId="0" borderId="17" xfId="7" applyFont="1" applyFill="1" applyBorder="1" applyAlignment="1">
      <alignment horizontal="distributed" vertical="center"/>
    </xf>
    <xf numFmtId="0" fontId="16" fillId="0" borderId="22" xfId="7" applyFont="1" applyFill="1" applyBorder="1" applyAlignment="1">
      <alignment horizontal="distributed" vertical="center"/>
    </xf>
    <xf numFmtId="0" fontId="4" fillId="0" borderId="13" xfId="7" applyFont="1" applyFill="1" applyBorder="1" applyAlignment="1">
      <alignment horizontal="center" vertical="center"/>
    </xf>
    <xf numFmtId="0" fontId="2" fillId="0" borderId="13" xfId="7" applyFont="1" applyFill="1" applyBorder="1" applyAlignment="1"/>
    <xf numFmtId="0" fontId="2" fillId="0" borderId="0" xfId="7" applyFont="1" applyFill="1" applyBorder="1" applyAlignment="1"/>
    <xf numFmtId="0" fontId="2" fillId="0" borderId="24" xfId="7" applyFont="1" applyFill="1" applyBorder="1" applyAlignment="1"/>
    <xf numFmtId="0" fontId="4" fillId="0" borderId="18" xfId="7" applyFont="1" applyFill="1" applyBorder="1" applyAlignment="1">
      <alignment horizontal="center" vertical="center"/>
    </xf>
    <xf numFmtId="0" fontId="4" fillId="0" borderId="6" xfId="7" applyFont="1" applyFill="1" applyBorder="1" applyAlignment="1">
      <alignment horizontal="center" vertical="center"/>
    </xf>
    <xf numFmtId="38" fontId="4" fillId="0" borderId="4" xfId="4" applyFont="1" applyFill="1" applyBorder="1" applyAlignment="1">
      <alignment horizontal="center" vertical="center" wrapText="1"/>
    </xf>
    <xf numFmtId="38" fontId="4" fillId="0" borderId="14" xfId="4" applyFont="1" applyFill="1" applyBorder="1" applyAlignment="1">
      <alignment horizontal="center" vertical="center" wrapText="1"/>
    </xf>
    <xf numFmtId="38" fontId="4" fillId="0" borderId="10" xfId="4" applyFont="1" applyBorder="1" applyAlignment="1">
      <alignment horizontal="center" vertical="center" wrapText="1"/>
    </xf>
    <xf numFmtId="38" fontId="4" fillId="0" borderId="12" xfId="4" applyFont="1" applyBorder="1" applyAlignment="1">
      <alignment horizontal="center" vertical="center" wrapText="1"/>
    </xf>
    <xf numFmtId="182" fontId="4" fillId="0" borderId="0" xfId="4" applyNumberFormat="1" applyFont="1" applyBorder="1" applyAlignment="1">
      <alignment horizontal="right" vertical="center"/>
    </xf>
    <xf numFmtId="182" fontId="4" fillId="0" borderId="11" xfId="4" applyNumberFormat="1" applyFont="1" applyBorder="1" applyAlignment="1">
      <alignment horizontal="right" vertical="center"/>
    </xf>
    <xf numFmtId="38" fontId="4" fillId="0" borderId="18" xfId="4" applyFont="1" applyFill="1" applyBorder="1" applyAlignment="1">
      <alignment horizontal="center" vertical="center" wrapText="1"/>
    </xf>
    <xf numFmtId="38" fontId="4" fillId="0" borderId="6" xfId="4" applyFont="1" applyFill="1" applyBorder="1" applyAlignment="1">
      <alignment horizontal="center" vertical="center" wrapText="1"/>
    </xf>
    <xf numFmtId="185" fontId="4" fillId="0" borderId="0" xfId="4" applyNumberFormat="1" applyFont="1" applyBorder="1" applyAlignment="1">
      <alignment horizontal="right" vertical="center"/>
    </xf>
    <xf numFmtId="185" fontId="4" fillId="0" borderId="11" xfId="4" applyNumberFormat="1" applyFont="1" applyBorder="1" applyAlignment="1">
      <alignment horizontal="right" vertical="center"/>
    </xf>
    <xf numFmtId="38" fontId="4" fillId="0" borderId="2" xfId="4" applyFont="1" applyFill="1" applyBorder="1" applyAlignment="1">
      <alignment horizontal="center" vertical="center" wrapText="1"/>
    </xf>
    <xf numFmtId="38" fontId="4" fillId="0" borderId="7" xfId="4" applyFont="1" applyFill="1" applyBorder="1" applyAlignment="1">
      <alignment horizontal="center" vertical="center" wrapText="1"/>
    </xf>
    <xf numFmtId="0" fontId="12" fillId="0" borderId="0" xfId="7" applyFont="1" applyBorder="1" applyAlignment="1">
      <alignment horizontal="distributed"/>
    </xf>
    <xf numFmtId="0" fontId="12" fillId="0" borderId="10" xfId="7" applyFont="1" applyBorder="1" applyAlignment="1">
      <alignment horizontal="distributed"/>
    </xf>
    <xf numFmtId="0" fontId="12" fillId="0" borderId="11" xfId="7" applyFont="1" applyBorder="1" applyAlignment="1">
      <alignment horizontal="distributed"/>
    </xf>
    <xf numFmtId="0" fontId="12" fillId="0" borderId="12" xfId="7" applyFont="1" applyBorder="1" applyAlignment="1">
      <alignment horizontal="distributed"/>
    </xf>
    <xf numFmtId="0" fontId="4" fillId="0" borderId="11" xfId="7" applyFont="1" applyBorder="1" applyAlignment="1">
      <alignment horizontal="right"/>
    </xf>
    <xf numFmtId="0" fontId="2" fillId="0" borderId="11" xfId="7" applyFont="1" applyBorder="1" applyAlignment="1">
      <alignment horizontal="right"/>
    </xf>
    <xf numFmtId="0" fontId="4" fillId="0" borderId="0" xfId="7" applyFont="1" applyBorder="1" applyAlignment="1">
      <alignment horizontal="right"/>
    </xf>
    <xf numFmtId="0" fontId="2" fillId="0" borderId="0" xfId="7" applyFont="1" applyBorder="1" applyAlignment="1">
      <alignment horizontal="right"/>
    </xf>
    <xf numFmtId="0" fontId="5" fillId="0" borderId="0" xfId="7" applyFont="1" applyFill="1" applyBorder="1" applyAlignment="1" applyProtection="1">
      <alignment horizontal="distributed" vertical="center"/>
    </xf>
    <xf numFmtId="0" fontId="5" fillId="0" borderId="10" xfId="7" applyFont="1" applyFill="1" applyBorder="1" applyAlignment="1" applyProtection="1">
      <alignment horizontal="distributed" vertical="center"/>
    </xf>
    <xf numFmtId="0" fontId="2" fillId="0" borderId="16" xfId="7" applyFont="1" applyFill="1" applyBorder="1" applyAlignment="1">
      <alignment horizontal="center" vertical="center"/>
    </xf>
    <xf numFmtId="0" fontId="2" fillId="0" borderId="0" xfId="7" applyFont="1" applyFill="1" applyBorder="1" applyAlignment="1">
      <alignment horizontal="center" vertical="center"/>
    </xf>
    <xf numFmtId="0" fontId="2" fillId="0" borderId="10" xfId="7" applyFont="1" applyFill="1" applyBorder="1" applyAlignment="1">
      <alignment horizontal="center" vertical="center"/>
    </xf>
    <xf numFmtId="0" fontId="2" fillId="0" borderId="24" xfId="7" applyFont="1" applyFill="1" applyBorder="1" applyAlignment="1">
      <alignment horizontal="center" vertical="center"/>
    </xf>
    <xf numFmtId="0" fontId="2" fillId="0" borderId="20" xfId="7" applyFont="1" applyFill="1" applyBorder="1" applyAlignment="1">
      <alignment horizontal="center" vertical="center"/>
    </xf>
    <xf numFmtId="0" fontId="4" fillId="0" borderId="7" xfId="7" applyFont="1" applyFill="1" applyBorder="1" applyAlignment="1">
      <alignment horizontal="center"/>
    </xf>
    <xf numFmtId="0" fontId="2" fillId="0" borderId="14" xfId="7" applyBorder="1" applyAlignment="1">
      <alignment horizontal="center"/>
    </xf>
    <xf numFmtId="0" fontId="2" fillId="0" borderId="33" xfId="7" applyBorder="1" applyAlignment="1">
      <alignment horizontal="center"/>
    </xf>
    <xf numFmtId="0" fontId="5" fillId="0" borderId="21" xfId="7" applyFont="1" applyFill="1" applyBorder="1" applyAlignment="1">
      <alignment horizontal="distributed" vertical="center"/>
    </xf>
    <xf numFmtId="0" fontId="5" fillId="0" borderId="15" xfId="7" applyFont="1" applyFill="1" applyBorder="1" applyAlignment="1">
      <alignment horizontal="distributed" vertical="center"/>
    </xf>
    <xf numFmtId="38" fontId="4" fillId="0" borderId="4" xfId="4" applyFont="1" applyFill="1" applyBorder="1" applyAlignment="1">
      <alignment horizontal="center" vertical="center"/>
    </xf>
    <xf numFmtId="38" fontId="4" fillId="0" borderId="14" xfId="4" applyFont="1" applyFill="1" applyBorder="1" applyAlignment="1">
      <alignment horizontal="center" vertical="center"/>
    </xf>
    <xf numFmtId="38" fontId="4" fillId="0" borderId="3" xfId="4" applyFont="1" applyFill="1" applyBorder="1" applyAlignment="1">
      <alignment horizontal="center" vertical="center"/>
    </xf>
    <xf numFmtId="38" fontId="4" fillId="0" borderId="3" xfId="4" applyFont="1" applyFill="1" applyBorder="1" applyAlignment="1">
      <alignment horizontal="center" vertical="center" wrapText="1"/>
    </xf>
    <xf numFmtId="0" fontId="4" fillId="0" borderId="4" xfId="7" applyFont="1" applyFill="1" applyBorder="1" applyAlignment="1">
      <alignment horizontal="center" vertical="center"/>
    </xf>
    <xf numFmtId="0" fontId="4" fillId="0" borderId="14" xfId="7" applyFont="1" applyFill="1" applyBorder="1" applyAlignment="1">
      <alignment horizontal="center" vertical="center"/>
    </xf>
    <xf numFmtId="0" fontId="4" fillId="0" borderId="4" xfId="7" applyFont="1" applyFill="1" applyBorder="1" applyAlignment="1">
      <alignment horizontal="center"/>
    </xf>
    <xf numFmtId="0" fontId="4" fillId="0" borderId="18" xfId="7" applyFont="1" applyFill="1" applyBorder="1" applyAlignment="1">
      <alignment horizontal="center"/>
    </xf>
    <xf numFmtId="0" fontId="4" fillId="0" borderId="2" xfId="7" applyFont="1" applyFill="1" applyBorder="1" applyAlignment="1">
      <alignment horizontal="center"/>
    </xf>
    <xf numFmtId="49" fontId="22" fillId="0" borderId="0" xfId="10" applyNumberFormat="1" applyFont="1" applyFill="1" applyBorder="1" applyAlignment="1">
      <alignment horizontal="distributed" vertical="center"/>
    </xf>
    <xf numFmtId="49" fontId="22" fillId="0" borderId="10" xfId="10" applyNumberFormat="1" applyFont="1" applyFill="1" applyBorder="1" applyAlignment="1">
      <alignment horizontal="distributed" vertical="center"/>
    </xf>
    <xf numFmtId="49" fontId="22" fillId="0" borderId="11" xfId="10" applyNumberFormat="1" applyFont="1" applyFill="1" applyBorder="1" applyAlignment="1">
      <alignment horizontal="distributed" vertical="center"/>
    </xf>
    <xf numFmtId="49" fontId="22" fillId="0" borderId="12" xfId="10" applyNumberFormat="1" applyFont="1" applyFill="1" applyBorder="1" applyAlignment="1">
      <alignment horizontal="distributed" vertical="center"/>
    </xf>
    <xf numFmtId="49" fontId="22" fillId="0" borderId="0" xfId="10" applyNumberFormat="1" applyFont="1" applyFill="1" applyBorder="1" applyAlignment="1">
      <alignment horizontal="distributed" vertical="center" shrinkToFit="1"/>
    </xf>
    <xf numFmtId="49" fontId="22" fillId="0" borderId="10" xfId="10" applyNumberFormat="1" applyFont="1" applyFill="1" applyBorder="1" applyAlignment="1">
      <alignment horizontal="distributed" vertical="center" shrinkToFit="1"/>
    </xf>
    <xf numFmtId="49" fontId="37" fillId="0" borderId="0" xfId="10" applyNumberFormat="1" applyFont="1" applyFill="1" applyBorder="1" applyAlignment="1">
      <alignment horizontal="left" vertical="center" wrapText="1"/>
    </xf>
    <xf numFmtId="49" fontId="37" fillId="0" borderId="10" xfId="10" applyNumberFormat="1" applyFont="1" applyFill="1" applyBorder="1" applyAlignment="1">
      <alignment horizontal="left" vertical="center"/>
    </xf>
    <xf numFmtId="49" fontId="37" fillId="0" borderId="10" xfId="10" applyNumberFormat="1" applyFont="1" applyFill="1" applyBorder="1" applyAlignment="1">
      <alignment horizontal="left" vertical="center" wrapText="1"/>
    </xf>
    <xf numFmtId="49" fontId="37" fillId="0" borderId="0" xfId="10" applyNumberFormat="1" applyFont="1" applyFill="1" applyBorder="1" applyAlignment="1">
      <alignment horizontal="distributed" vertical="center"/>
    </xf>
    <xf numFmtId="49" fontId="37" fillId="0" borderId="10" xfId="10" applyNumberFormat="1" applyFont="1" applyFill="1" applyBorder="1" applyAlignment="1">
      <alignment horizontal="distributed" vertical="center"/>
    </xf>
    <xf numFmtId="0" fontId="21" fillId="0" borderId="17" xfId="9" applyFont="1" applyFill="1" applyBorder="1" applyAlignment="1">
      <alignment horizontal="center"/>
    </xf>
    <xf numFmtId="0" fontId="21" fillId="0" borderId="13" xfId="9" applyFont="1" applyFill="1" applyBorder="1" applyAlignment="1">
      <alignment horizontal="center"/>
    </xf>
    <xf numFmtId="0" fontId="21" fillId="0" borderId="7" xfId="9" applyFont="1" applyFill="1" applyBorder="1" applyAlignment="1">
      <alignment horizontal="center"/>
    </xf>
    <xf numFmtId="0" fontId="21" fillId="0" borderId="33" xfId="9" applyFont="1" applyFill="1" applyBorder="1" applyAlignment="1">
      <alignment horizontal="center"/>
    </xf>
    <xf numFmtId="0" fontId="43" fillId="0" borderId="7" xfId="9" applyFont="1" applyFill="1" applyBorder="1" applyAlignment="1">
      <alignment horizontal="center" shrinkToFit="1"/>
    </xf>
    <xf numFmtId="0" fontId="43" fillId="0" borderId="33" xfId="9" applyFont="1" applyBorder="1" applyAlignment="1">
      <alignment horizontal="center" shrinkToFit="1"/>
    </xf>
    <xf numFmtId="0" fontId="43" fillId="0" borderId="14" xfId="9" applyFont="1" applyBorder="1" applyAlignment="1">
      <alignment horizontal="center" shrinkToFit="1"/>
    </xf>
    <xf numFmtId="0" fontId="16" fillId="0" borderId="0" xfId="7" applyFont="1" applyAlignment="1">
      <alignment horizontal="right" vertical="center"/>
    </xf>
    <xf numFmtId="0" fontId="2" fillId="0" borderId="0" xfId="7" applyAlignment="1">
      <alignment horizontal="right" vertical="center"/>
    </xf>
    <xf numFmtId="0" fontId="16" fillId="0" borderId="24" xfId="7" applyFont="1" applyBorder="1" applyAlignment="1">
      <alignment horizontal="center" vertical="center"/>
    </xf>
    <xf numFmtId="0" fontId="26" fillId="0" borderId="0" xfId="7" quotePrefix="1" applyFont="1" applyAlignment="1">
      <alignment horizontal="left" vertical="center"/>
    </xf>
    <xf numFmtId="0" fontId="26" fillId="0" borderId="0" xfId="7" applyFont="1" applyAlignment="1">
      <alignment horizontal="left" vertical="center"/>
    </xf>
    <xf numFmtId="0" fontId="16" fillId="0" borderId="0" xfId="7" applyFont="1" applyAlignment="1">
      <alignment horizontal="center" vertical="center"/>
    </xf>
    <xf numFmtId="0" fontId="41" fillId="0" borderId="11" xfId="0" applyFont="1" applyBorder="1" applyAlignment="1">
      <alignment horizontal="right" vertical="center"/>
    </xf>
  </cellXfs>
  <cellStyles count="11">
    <cellStyle name="パーセント 2" xfId="1"/>
    <cellStyle name="ハイパーリンク" xfId="2" builtinId="8"/>
    <cellStyle name="桁区切り" xfId="3" builtinId="6"/>
    <cellStyle name="桁区切り 2" xfId="4"/>
    <cellStyle name="桁区切り 3" xfId="5"/>
    <cellStyle name="桁区切り 4" xfId="6"/>
    <cellStyle name="標準" xfId="0" builtinId="0"/>
    <cellStyle name="標準 2" xfId="7"/>
    <cellStyle name="標準 3" xfId="8"/>
    <cellStyle name="標準 4" xfId="9"/>
    <cellStyle name="標準_JB1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styles" Target="styles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46084" name="Line 1"/>
        <xdr:cNvSpPr>
          <a:spLocks noChangeShapeType="1"/>
        </xdr:cNvSpPr>
      </xdr:nvSpPr>
      <xdr:spPr bwMode="auto">
        <a:xfrm>
          <a:off x="0" y="190500"/>
          <a:ext cx="7143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49157" name="Line 1"/>
        <xdr:cNvSpPr>
          <a:spLocks noChangeShapeType="1"/>
        </xdr:cNvSpPr>
      </xdr:nvSpPr>
      <xdr:spPr bwMode="auto">
        <a:xfrm>
          <a:off x="9525" y="238125"/>
          <a:ext cx="27146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35</xdr:row>
      <xdr:rowOff>9525</xdr:rowOff>
    </xdr:from>
    <xdr:to>
      <xdr:col>2</xdr:col>
      <xdr:colOff>0</xdr:colOff>
      <xdr:row>37</xdr:row>
      <xdr:rowOff>9525</xdr:rowOff>
    </xdr:to>
    <xdr:sp macro="" textlink="">
      <xdr:nvSpPr>
        <xdr:cNvPr id="49158" name="Line 1"/>
        <xdr:cNvSpPr>
          <a:spLocks noChangeShapeType="1"/>
        </xdr:cNvSpPr>
      </xdr:nvSpPr>
      <xdr:spPr bwMode="auto">
        <a:xfrm>
          <a:off x="9525" y="8077200"/>
          <a:ext cx="27146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4"/>
  <sheetViews>
    <sheetView showGridLines="0" tabSelected="1" zoomScale="80" zoomScaleNormal="80" workbookViewId="0">
      <selection sqref="A1:G1"/>
    </sheetView>
  </sheetViews>
  <sheetFormatPr defaultRowHeight="13.5" x14ac:dyDescent="0.15"/>
  <cols>
    <col min="1" max="6" width="10.5" style="223" customWidth="1"/>
    <col min="7" max="7" width="18.875" style="223" customWidth="1"/>
    <col min="8" max="16384" width="9" style="223"/>
  </cols>
  <sheetData>
    <row r="1" spans="1:7" ht="25.5" x14ac:dyDescent="0.15">
      <c r="A1" s="515" t="s">
        <v>687</v>
      </c>
      <c r="B1" s="515"/>
      <c r="C1" s="515"/>
      <c r="D1" s="515"/>
      <c r="E1" s="515"/>
      <c r="F1" s="515"/>
      <c r="G1" s="515"/>
    </row>
    <row r="2" spans="1:7" ht="14.25" x14ac:dyDescent="0.15">
      <c r="A2" s="382"/>
      <c r="B2" s="382"/>
      <c r="C2" s="382"/>
      <c r="D2" s="382"/>
      <c r="E2" s="382"/>
      <c r="F2" s="382"/>
      <c r="G2" s="382"/>
    </row>
    <row r="3" spans="1:7" ht="18" x14ac:dyDescent="0.15">
      <c r="A3" s="516" t="s">
        <v>301</v>
      </c>
      <c r="B3" s="516"/>
      <c r="C3" s="516"/>
      <c r="D3" s="516"/>
      <c r="E3" s="516"/>
      <c r="F3" s="516"/>
      <c r="G3" s="516"/>
    </row>
    <row r="4" spans="1:7" ht="18" x14ac:dyDescent="0.15">
      <c r="A4" s="512"/>
      <c r="B4" s="512"/>
      <c r="C4" s="512"/>
      <c r="D4" s="512"/>
      <c r="E4" s="512"/>
      <c r="F4" s="512"/>
      <c r="G4" s="512"/>
    </row>
    <row r="5" spans="1:7" ht="17.25" customHeight="1" x14ac:dyDescent="0.15">
      <c r="A5" s="513" t="s">
        <v>302</v>
      </c>
      <c r="B5" s="513"/>
      <c r="C5" s="513"/>
      <c r="D5" s="513"/>
      <c r="E5" s="513"/>
      <c r="F5" s="513"/>
      <c r="G5" s="513"/>
    </row>
    <row r="6" spans="1:7" ht="18" x14ac:dyDescent="0.15">
      <c r="A6" s="512"/>
      <c r="B6" s="512"/>
      <c r="C6" s="512"/>
      <c r="D6" s="512"/>
      <c r="E6" s="512"/>
      <c r="F6" s="512"/>
      <c r="G6" s="512"/>
    </row>
    <row r="7" spans="1:7" ht="18" x14ac:dyDescent="0.15">
      <c r="A7" s="513" t="s">
        <v>303</v>
      </c>
      <c r="B7" s="513"/>
      <c r="C7" s="513"/>
      <c r="D7" s="513"/>
      <c r="E7" s="513"/>
      <c r="F7" s="513"/>
      <c r="G7" s="513"/>
    </row>
    <row r="8" spans="1:7" ht="18" x14ac:dyDescent="0.15">
      <c r="A8" s="512"/>
      <c r="B8" s="512"/>
      <c r="C8" s="512"/>
      <c r="D8" s="512"/>
      <c r="E8" s="512"/>
      <c r="F8" s="512"/>
      <c r="G8" s="512"/>
    </row>
    <row r="9" spans="1:7" ht="18" x14ac:dyDescent="0.15">
      <c r="A9" s="513" t="s">
        <v>304</v>
      </c>
      <c r="B9" s="513"/>
      <c r="C9" s="513"/>
      <c r="D9" s="513"/>
      <c r="E9" s="513"/>
      <c r="F9" s="513"/>
      <c r="G9" s="513"/>
    </row>
    <row r="10" spans="1:7" ht="18" x14ac:dyDescent="0.15">
      <c r="A10" s="512"/>
      <c r="B10" s="512"/>
      <c r="C10" s="512"/>
      <c r="D10" s="512"/>
      <c r="E10" s="512"/>
      <c r="F10" s="512"/>
      <c r="G10" s="512"/>
    </row>
    <row r="11" spans="1:7" ht="18" x14ac:dyDescent="0.15">
      <c r="A11" s="513" t="s">
        <v>305</v>
      </c>
      <c r="B11" s="513"/>
      <c r="C11" s="513"/>
      <c r="D11" s="513"/>
      <c r="E11" s="513"/>
      <c r="F11" s="513"/>
      <c r="G11" s="513"/>
    </row>
    <row r="12" spans="1:7" ht="18" x14ac:dyDescent="0.15">
      <c r="A12" s="512"/>
      <c r="B12" s="512"/>
      <c r="C12" s="512"/>
      <c r="D12" s="512"/>
      <c r="E12" s="512"/>
      <c r="F12" s="512"/>
      <c r="G12" s="512"/>
    </row>
    <row r="13" spans="1:7" ht="18" x14ac:dyDescent="0.15">
      <c r="A13" s="513" t="s">
        <v>306</v>
      </c>
      <c r="B13" s="513"/>
      <c r="C13" s="513"/>
      <c r="D13" s="513"/>
      <c r="E13" s="513"/>
      <c r="F13" s="513"/>
      <c r="G13" s="513"/>
    </row>
    <row r="14" spans="1:7" ht="18" x14ac:dyDescent="0.15">
      <c r="A14" s="512"/>
      <c r="B14" s="512"/>
      <c r="C14" s="512"/>
      <c r="D14" s="512"/>
      <c r="E14" s="512"/>
      <c r="F14" s="512"/>
      <c r="G14" s="512"/>
    </row>
    <row r="15" spans="1:7" ht="18" x14ac:dyDescent="0.15">
      <c r="A15" s="513" t="s">
        <v>307</v>
      </c>
      <c r="B15" s="513"/>
      <c r="C15" s="513"/>
      <c r="D15" s="513"/>
      <c r="E15" s="513"/>
      <c r="F15" s="513"/>
      <c r="G15" s="513"/>
    </row>
    <row r="16" spans="1:7" ht="18" x14ac:dyDescent="0.15">
      <c r="A16" s="512"/>
      <c r="B16" s="512"/>
      <c r="C16" s="512"/>
      <c r="D16" s="512"/>
      <c r="E16" s="512"/>
      <c r="F16" s="512"/>
      <c r="G16" s="512"/>
    </row>
    <row r="17" spans="1:7" ht="18" x14ac:dyDescent="0.15">
      <c r="A17" s="513" t="s">
        <v>308</v>
      </c>
      <c r="B17" s="513"/>
      <c r="C17" s="513"/>
      <c r="D17" s="513"/>
      <c r="E17" s="513"/>
      <c r="F17" s="513"/>
      <c r="G17" s="513"/>
    </row>
    <row r="18" spans="1:7" ht="18" x14ac:dyDescent="0.15">
      <c r="A18" s="512"/>
      <c r="B18" s="512"/>
      <c r="C18" s="512"/>
      <c r="D18" s="512"/>
      <c r="E18" s="512"/>
      <c r="F18" s="512"/>
      <c r="G18" s="512"/>
    </row>
    <row r="19" spans="1:7" ht="18" x14ac:dyDescent="0.15">
      <c r="A19" s="513" t="s">
        <v>309</v>
      </c>
      <c r="B19" s="513"/>
      <c r="C19" s="513"/>
      <c r="D19" s="513"/>
      <c r="E19" s="513"/>
      <c r="F19" s="513"/>
      <c r="G19" s="513"/>
    </row>
    <row r="20" spans="1:7" ht="18" x14ac:dyDescent="0.15">
      <c r="A20" s="510"/>
      <c r="B20" s="510"/>
      <c r="C20" s="510"/>
      <c r="D20" s="510"/>
      <c r="E20" s="510"/>
      <c r="F20" s="510"/>
      <c r="G20" s="510"/>
    </row>
    <row r="21" spans="1:7" ht="18.75" customHeight="1" x14ac:dyDescent="0.15">
      <c r="A21" s="514" t="s">
        <v>709</v>
      </c>
      <c r="B21" s="514"/>
      <c r="C21" s="514"/>
      <c r="D21" s="514"/>
      <c r="E21" s="514"/>
      <c r="F21" s="514"/>
      <c r="G21" s="514"/>
    </row>
    <row r="22" spans="1:7" ht="18" x14ac:dyDescent="0.15">
      <c r="A22" s="512"/>
      <c r="B22" s="512"/>
      <c r="C22" s="512"/>
      <c r="D22" s="512"/>
      <c r="E22" s="512"/>
      <c r="F22" s="512"/>
      <c r="G22" s="512"/>
    </row>
    <row r="23" spans="1:7" ht="18" x14ac:dyDescent="0.15">
      <c r="A23" s="513" t="s">
        <v>310</v>
      </c>
      <c r="B23" s="513"/>
      <c r="C23" s="513"/>
      <c r="D23" s="513"/>
      <c r="E23" s="513"/>
      <c r="F23" s="513"/>
      <c r="G23" s="513"/>
    </row>
    <row r="24" spans="1:7" ht="18" x14ac:dyDescent="0.15">
      <c r="A24" s="512"/>
      <c r="B24" s="512"/>
      <c r="C24" s="512"/>
      <c r="D24" s="512"/>
      <c r="E24" s="512"/>
      <c r="F24" s="512"/>
      <c r="G24" s="512"/>
    </row>
    <row r="25" spans="1:7" ht="18" x14ac:dyDescent="0.15">
      <c r="A25" s="513" t="s">
        <v>311</v>
      </c>
      <c r="B25" s="513"/>
      <c r="C25" s="513"/>
      <c r="D25" s="513"/>
      <c r="E25" s="513"/>
      <c r="F25" s="513"/>
      <c r="G25" s="513"/>
    </row>
    <row r="26" spans="1:7" ht="18" x14ac:dyDescent="0.15">
      <c r="A26" s="512"/>
      <c r="B26" s="512"/>
      <c r="C26" s="512"/>
      <c r="D26" s="512"/>
      <c r="E26" s="512"/>
      <c r="F26" s="512"/>
      <c r="G26" s="512"/>
    </row>
    <row r="27" spans="1:7" ht="18" x14ac:dyDescent="0.15">
      <c r="A27" s="513" t="s">
        <v>312</v>
      </c>
      <c r="B27" s="513"/>
      <c r="C27" s="513"/>
      <c r="D27" s="513"/>
      <c r="E27" s="513"/>
      <c r="F27" s="513"/>
      <c r="G27" s="513"/>
    </row>
    <row r="28" spans="1:7" ht="18" x14ac:dyDescent="0.15">
      <c r="A28" s="512"/>
      <c r="B28" s="512"/>
      <c r="C28" s="512"/>
      <c r="D28" s="512"/>
      <c r="E28" s="512"/>
      <c r="F28" s="512"/>
      <c r="G28" s="512"/>
    </row>
    <row r="29" spans="1:7" ht="18" x14ac:dyDescent="0.15">
      <c r="A29" s="513" t="s">
        <v>313</v>
      </c>
      <c r="B29" s="513"/>
      <c r="C29" s="513"/>
      <c r="D29" s="513"/>
      <c r="E29" s="513"/>
      <c r="F29" s="513"/>
      <c r="G29" s="513"/>
    </row>
    <row r="30" spans="1:7" ht="18" x14ac:dyDescent="0.15">
      <c r="A30" s="512"/>
      <c r="B30" s="512"/>
      <c r="C30" s="512"/>
      <c r="D30" s="512"/>
      <c r="E30" s="512"/>
      <c r="F30" s="512"/>
      <c r="G30" s="512"/>
    </row>
    <row r="31" spans="1:7" ht="18" x14ac:dyDescent="0.15">
      <c r="A31" s="513" t="s">
        <v>314</v>
      </c>
      <c r="B31" s="513"/>
      <c r="C31" s="513"/>
      <c r="D31" s="513"/>
      <c r="E31" s="513"/>
      <c r="F31" s="513"/>
      <c r="G31" s="513"/>
    </row>
    <row r="32" spans="1:7" ht="18" x14ac:dyDescent="0.15">
      <c r="A32" s="512"/>
      <c r="B32" s="512"/>
      <c r="C32" s="512"/>
      <c r="D32" s="512"/>
      <c r="E32" s="512"/>
      <c r="F32" s="512"/>
      <c r="G32" s="512"/>
    </row>
    <row r="33" spans="1:7" ht="18" x14ac:dyDescent="0.15">
      <c r="A33" s="513" t="s">
        <v>710</v>
      </c>
      <c r="B33" s="513"/>
      <c r="C33" s="513"/>
      <c r="D33" s="513"/>
      <c r="E33" s="513"/>
      <c r="F33" s="513"/>
      <c r="G33" s="513"/>
    </row>
    <row r="34" spans="1:7" ht="18" x14ac:dyDescent="0.15">
      <c r="A34" s="512"/>
      <c r="B34" s="512"/>
      <c r="C34" s="512"/>
      <c r="D34" s="512"/>
      <c r="E34" s="512"/>
      <c r="F34" s="512"/>
      <c r="G34" s="512"/>
    </row>
    <row r="35" spans="1:7" ht="18" x14ac:dyDescent="0.15">
      <c r="A35" s="513" t="s">
        <v>315</v>
      </c>
      <c r="B35" s="513"/>
      <c r="C35" s="513"/>
      <c r="D35" s="513"/>
      <c r="E35" s="513"/>
      <c r="F35" s="513"/>
      <c r="G35" s="513"/>
    </row>
    <row r="36" spans="1:7" ht="18" x14ac:dyDescent="0.15">
      <c r="A36" s="512"/>
      <c r="B36" s="512"/>
      <c r="C36" s="512"/>
      <c r="D36" s="512"/>
      <c r="E36" s="512"/>
      <c r="F36" s="512"/>
      <c r="G36" s="512"/>
    </row>
    <row r="37" spans="1:7" ht="18" x14ac:dyDescent="0.15">
      <c r="A37" s="513" t="s">
        <v>711</v>
      </c>
      <c r="B37" s="513"/>
      <c r="C37" s="513"/>
      <c r="D37" s="513"/>
      <c r="E37" s="513"/>
      <c r="F37" s="513"/>
      <c r="G37" s="513"/>
    </row>
    <row r="38" spans="1:7" ht="18" x14ac:dyDescent="0.15">
      <c r="A38" s="511"/>
      <c r="B38" s="511"/>
      <c r="C38" s="511"/>
      <c r="D38" s="511"/>
      <c r="E38" s="511"/>
      <c r="F38" s="511"/>
      <c r="G38" s="511"/>
    </row>
    <row r="39" spans="1:7" ht="18" x14ac:dyDescent="0.15">
      <c r="A39" s="511"/>
      <c r="B39" s="511"/>
      <c r="C39" s="511"/>
      <c r="D39" s="511"/>
      <c r="E39" s="511"/>
      <c r="F39" s="511"/>
      <c r="G39" s="511"/>
    </row>
    <row r="40" spans="1:7" ht="17.25" x14ac:dyDescent="0.15">
      <c r="A40" s="382"/>
      <c r="B40" s="383"/>
      <c r="C40" s="383"/>
      <c r="D40" s="383"/>
      <c r="E40" s="383"/>
      <c r="F40" s="383"/>
      <c r="G40" s="382"/>
    </row>
    <row r="41" spans="1:7" ht="17.25" x14ac:dyDescent="0.15">
      <c r="A41" s="382"/>
      <c r="B41" s="383"/>
      <c r="C41" s="383"/>
      <c r="D41" s="383"/>
      <c r="E41" s="383"/>
      <c r="F41" s="383"/>
      <c r="G41" s="382"/>
    </row>
    <row r="42" spans="1:7" ht="17.25" x14ac:dyDescent="0.15">
      <c r="A42" s="382"/>
      <c r="B42" s="383"/>
      <c r="C42" s="383"/>
      <c r="D42" s="383"/>
      <c r="E42" s="383"/>
      <c r="F42" s="383"/>
      <c r="G42" s="382"/>
    </row>
    <row r="43" spans="1:7" ht="17.25" x14ac:dyDescent="0.15">
      <c r="A43" s="382"/>
      <c r="B43" s="383"/>
      <c r="C43" s="383"/>
      <c r="D43" s="383"/>
      <c r="E43" s="383"/>
      <c r="F43" s="383"/>
      <c r="G43" s="382"/>
    </row>
    <row r="44" spans="1:7" ht="14.25" x14ac:dyDescent="0.15">
      <c r="A44" s="382"/>
      <c r="B44" s="382"/>
      <c r="C44" s="382"/>
      <c r="D44" s="382"/>
      <c r="E44" s="382"/>
      <c r="F44" s="382"/>
      <c r="G44" s="382"/>
    </row>
  </sheetData>
  <mergeCells count="36">
    <mergeCell ref="A13:G13"/>
    <mergeCell ref="A1:G1"/>
    <mergeCell ref="A4:G4"/>
    <mergeCell ref="A5:G5"/>
    <mergeCell ref="A6:G6"/>
    <mergeCell ref="A7:G7"/>
    <mergeCell ref="A3:C3"/>
    <mergeCell ref="D3:G3"/>
    <mergeCell ref="A8:G8"/>
    <mergeCell ref="A9:G9"/>
    <mergeCell ref="A10:G10"/>
    <mergeCell ref="A11:G11"/>
    <mergeCell ref="A12:G12"/>
    <mergeCell ref="A27:G27"/>
    <mergeCell ref="A14:G14"/>
    <mergeCell ref="A15:G15"/>
    <mergeCell ref="A16:G16"/>
    <mergeCell ref="A17:G17"/>
    <mergeCell ref="A18:G18"/>
    <mergeCell ref="A19:G19"/>
    <mergeCell ref="A21:G21"/>
    <mergeCell ref="A22:G22"/>
    <mergeCell ref="A23:G23"/>
    <mergeCell ref="A24:G24"/>
    <mergeCell ref="A25:G25"/>
    <mergeCell ref="A26:G26"/>
    <mergeCell ref="A34:G34"/>
    <mergeCell ref="A35:G35"/>
    <mergeCell ref="A36:G36"/>
    <mergeCell ref="A37:G37"/>
    <mergeCell ref="A28:G28"/>
    <mergeCell ref="A29:G29"/>
    <mergeCell ref="A30:G30"/>
    <mergeCell ref="A31:G31"/>
    <mergeCell ref="A32:G32"/>
    <mergeCell ref="A33:G33"/>
  </mergeCells>
  <phoneticPr fontId="1"/>
  <hyperlinks>
    <hyperlink ref="A37" location="'27'!A1" display="２７地区別平均年齢（全体）"/>
    <hyperlink ref="A5:G5" location="'11 '!R1C1" display="１１年齢（各歳）男女別人口"/>
    <hyperlink ref="A7:G7" location="'12'!A1" display="１２地区別年齢（3区分）別人口"/>
    <hyperlink ref="A9:G9" location="'14'!R1C1" display="１４人口動態"/>
    <hyperlink ref="A11:G11" location="'15'!R1C1" display="１５国籍別外国人登録人口"/>
    <hyperlink ref="A13:G13" location="'16'!A1" display="１６人口集中地区の面積・人口・世帯数の推移"/>
    <hyperlink ref="A15:G15" location="'17'!R1C1" display="１７住民基本台帳登録による町別人口・世帯数"/>
    <hyperlink ref="A17:G17" location="'18'!R1C1" display="１８長野県内都市人口"/>
    <hyperlink ref="A19:G19" location="'19-1'!A1" display="１９常住人口・流入・流出人口及び昼間人口"/>
    <hyperlink ref="A23:G23" location="'20'!A1" display="２０産業別就業人口"/>
    <hyperlink ref="A25:G25" location="'21'!A1" display="２１従業地・常住地、産業（大分類）別15歳以上就業者数"/>
    <hyperlink ref="A27:G27" location="'22'!A1" display="２２世帯人員（10区分）別一般世帯数及び一般世帯人員"/>
    <hyperlink ref="A29:G29" location="'23'!A1" display="２３施設等の世帯の種類（6区分）別施設等の世帯数及び施設等の世帯人員"/>
    <hyperlink ref="A31:G31" location="'24'!A1" display="２４世帯の家族類型（22区分）別一般世帯数、一般世帯人員及び親族人員"/>
    <hyperlink ref="A33:G33" location="'25'!A1" display="２５産業（大分類）、従業上の地位（７区分）、男女別１５歳以上就業者数"/>
    <hyperlink ref="A35:G35" location="'26'!A1" display="２６産業（大分類）、年齢（５歳階級）、男女別１５歳以上就業者数"/>
    <hyperlink ref="A37:G37" location="'27'!R1C1" display="２７地区別平均年齢（全体）"/>
    <hyperlink ref="A21" location="'019-2夜間人口及び昼間人口 '!A1" display="１９－２夜間人口及び昼間人口（平成22年国勢調査）"/>
    <hyperlink ref="A21:G21" location="'19-2'!A1" display="１９－２夜間人口及び昼間人口（平成22年国勢調査）"/>
    <hyperlink ref="A3:C3" location="'10'!R1C1" display="１０　人口と世帯の推移"/>
  </hyperlinks>
  <pageMargins left="0.7" right="0.7" top="0.75" bottom="0.75" header="0.3" footer="0.3"/>
  <pageSetup paperSize="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workbookViewId="0"/>
  </sheetViews>
  <sheetFormatPr defaultRowHeight="13.5" x14ac:dyDescent="0.15"/>
  <cols>
    <col min="1" max="1" width="6.75" style="78" customWidth="1"/>
    <col min="2" max="2" width="7.625" style="78" customWidth="1"/>
    <col min="3" max="8" width="6.625" style="78" customWidth="1"/>
    <col min="9" max="9" width="9.125" style="78" customWidth="1"/>
    <col min="10" max="10" width="10.5" style="78" customWidth="1"/>
    <col min="11" max="11" width="11.25" style="78" customWidth="1"/>
    <col min="12" max="16384" width="9" style="78"/>
  </cols>
  <sheetData>
    <row r="1" spans="1:13" ht="15.75" customHeight="1" thickBot="1" x14ac:dyDescent="0.2">
      <c r="A1" s="211" t="s">
        <v>387</v>
      </c>
      <c r="I1" s="212"/>
      <c r="K1" s="212" t="s">
        <v>388</v>
      </c>
      <c r="M1" s="506" t="s">
        <v>707</v>
      </c>
    </row>
    <row r="2" spans="1:13" s="213" customFormat="1" ht="22.5" customHeight="1" x14ac:dyDescent="0.15">
      <c r="A2" s="555" t="s">
        <v>389</v>
      </c>
      <c r="B2" s="555" t="s">
        <v>390</v>
      </c>
      <c r="C2" s="561" t="s">
        <v>391</v>
      </c>
      <c r="D2" s="561"/>
      <c r="E2" s="561"/>
      <c r="F2" s="561" t="s">
        <v>392</v>
      </c>
      <c r="G2" s="561"/>
      <c r="H2" s="561"/>
      <c r="I2" s="561" t="s">
        <v>393</v>
      </c>
      <c r="J2" s="561" t="s">
        <v>394</v>
      </c>
      <c r="K2" s="565" t="s">
        <v>395</v>
      </c>
    </row>
    <row r="3" spans="1:13" s="213" customFormat="1" ht="22.5" customHeight="1" x14ac:dyDescent="0.15">
      <c r="A3" s="556"/>
      <c r="B3" s="556"/>
      <c r="C3" s="214" t="s">
        <v>396</v>
      </c>
      <c r="D3" s="214" t="s">
        <v>397</v>
      </c>
      <c r="E3" s="214" t="s">
        <v>398</v>
      </c>
      <c r="F3" s="214" t="s">
        <v>396</v>
      </c>
      <c r="G3" s="214" t="s">
        <v>397</v>
      </c>
      <c r="H3" s="214" t="s">
        <v>398</v>
      </c>
      <c r="I3" s="562"/>
      <c r="J3" s="562"/>
      <c r="K3" s="566"/>
    </row>
    <row r="4" spans="1:13" ht="18" customHeight="1" x14ac:dyDescent="0.15">
      <c r="A4" s="215" t="s">
        <v>399</v>
      </c>
      <c r="B4" s="196">
        <v>91859</v>
      </c>
      <c r="C4" s="27">
        <v>11638</v>
      </c>
      <c r="D4" s="196">
        <v>10284</v>
      </c>
      <c r="E4" s="196">
        <v>1354</v>
      </c>
      <c r="F4" s="196">
        <v>7691</v>
      </c>
      <c r="G4" s="196">
        <v>5283</v>
      </c>
      <c r="H4" s="196">
        <v>2408</v>
      </c>
      <c r="I4" s="196">
        <v>3947</v>
      </c>
      <c r="J4" s="196">
        <v>95806</v>
      </c>
      <c r="K4" s="216">
        <v>104.2968027084989</v>
      </c>
    </row>
    <row r="5" spans="1:13" ht="18" customHeight="1" x14ac:dyDescent="0.15">
      <c r="A5" s="215">
        <v>7</v>
      </c>
      <c r="B5" s="196">
        <v>106772</v>
      </c>
      <c r="C5" s="27">
        <v>10930</v>
      </c>
      <c r="D5" s="196">
        <v>9035</v>
      </c>
      <c r="E5" s="196">
        <v>1895</v>
      </c>
      <c r="F5" s="196">
        <v>5542</v>
      </c>
      <c r="G5" s="196">
        <v>4817</v>
      </c>
      <c r="H5" s="196">
        <v>725</v>
      </c>
      <c r="I5" s="196">
        <v>5388</v>
      </c>
      <c r="J5" s="196">
        <v>112160</v>
      </c>
      <c r="K5" s="216">
        <v>105.04626681152362</v>
      </c>
    </row>
    <row r="6" spans="1:13" ht="18" customHeight="1" x14ac:dyDescent="0.15">
      <c r="A6" s="215">
        <v>12</v>
      </c>
      <c r="B6" s="196">
        <v>107381</v>
      </c>
      <c r="C6" s="27">
        <v>11796</v>
      </c>
      <c r="D6" s="196">
        <v>9941</v>
      </c>
      <c r="E6" s="196">
        <v>1855</v>
      </c>
      <c r="F6" s="196">
        <v>6162</v>
      </c>
      <c r="G6" s="196">
        <v>5607</v>
      </c>
      <c r="H6" s="196">
        <v>555</v>
      </c>
      <c r="I6" s="196">
        <v>5634</v>
      </c>
      <c r="J6" s="196">
        <v>113015</v>
      </c>
      <c r="K6" s="216">
        <v>105.24673824978348</v>
      </c>
    </row>
    <row r="7" spans="1:13" ht="18" customHeight="1" x14ac:dyDescent="0.15">
      <c r="A7" s="215">
        <v>17</v>
      </c>
      <c r="B7" s="196">
        <v>108289</v>
      </c>
      <c r="C7" s="27">
        <v>12228</v>
      </c>
      <c r="D7" s="196">
        <v>10424</v>
      </c>
      <c r="E7" s="196">
        <v>1804</v>
      </c>
      <c r="F7" s="196">
        <v>7319</v>
      </c>
      <c r="G7" s="196">
        <v>6584</v>
      </c>
      <c r="H7" s="196">
        <v>735</v>
      </c>
      <c r="I7" s="196">
        <v>4909</v>
      </c>
      <c r="J7" s="196">
        <v>113198</v>
      </c>
      <c r="K7" s="216">
        <v>104.533239756</v>
      </c>
    </row>
    <row r="8" spans="1:13" ht="18" customHeight="1" x14ac:dyDescent="0.15">
      <c r="A8" s="215">
        <v>22</v>
      </c>
      <c r="B8" s="196">
        <v>105335</v>
      </c>
      <c r="C8" s="27">
        <v>11952</v>
      </c>
      <c r="D8" s="196">
        <v>10274</v>
      </c>
      <c r="E8" s="196">
        <v>1678</v>
      </c>
      <c r="F8" s="196">
        <v>7970</v>
      </c>
      <c r="G8" s="196">
        <v>7212</v>
      </c>
      <c r="H8" s="196">
        <v>758</v>
      </c>
      <c r="I8" s="196">
        <v>3982</v>
      </c>
      <c r="J8" s="196">
        <v>109317</v>
      </c>
      <c r="K8" s="216">
        <v>103.78031993099999</v>
      </c>
    </row>
    <row r="9" spans="1:13" ht="18" customHeight="1" x14ac:dyDescent="0.15">
      <c r="A9" s="215">
        <v>27</v>
      </c>
      <c r="B9" s="196">
        <v>101581</v>
      </c>
      <c r="C9" s="27">
        <v>11924</v>
      </c>
      <c r="D9" s="196">
        <v>10518</v>
      </c>
      <c r="E9" s="196">
        <v>1406</v>
      </c>
      <c r="F9" s="196">
        <v>7384</v>
      </c>
      <c r="G9" s="196">
        <v>6700</v>
      </c>
      <c r="H9" s="196">
        <v>684</v>
      </c>
      <c r="I9" s="196">
        <v>4540</v>
      </c>
      <c r="J9" s="196">
        <v>106121</v>
      </c>
      <c r="K9" s="216">
        <v>104.46933970000001</v>
      </c>
    </row>
    <row r="10" spans="1:13" ht="18" customHeight="1" x14ac:dyDescent="0.15">
      <c r="A10" s="557" t="s">
        <v>400</v>
      </c>
      <c r="B10" s="559">
        <v>-3754</v>
      </c>
      <c r="C10" s="559">
        <v>-28</v>
      </c>
      <c r="D10" s="559">
        <v>244</v>
      </c>
      <c r="E10" s="559">
        <v>-272</v>
      </c>
      <c r="F10" s="559">
        <v>-586</v>
      </c>
      <c r="G10" s="559">
        <v>-512</v>
      </c>
      <c r="H10" s="559">
        <v>-74</v>
      </c>
      <c r="I10" s="559">
        <v>558</v>
      </c>
      <c r="J10" s="559">
        <v>-3196</v>
      </c>
      <c r="K10" s="563">
        <v>0.7</v>
      </c>
    </row>
    <row r="11" spans="1:13" ht="14.25" thickBot="1" x14ac:dyDescent="0.2">
      <c r="A11" s="558"/>
      <c r="B11" s="560"/>
      <c r="C11" s="560"/>
      <c r="D11" s="560"/>
      <c r="E11" s="560"/>
      <c r="F11" s="560"/>
      <c r="G11" s="560"/>
      <c r="H11" s="560"/>
      <c r="I11" s="560"/>
      <c r="J11" s="560"/>
      <c r="K11" s="564"/>
    </row>
    <row r="12" spans="1:13" x14ac:dyDescent="0.15">
      <c r="K12" s="212" t="s">
        <v>362</v>
      </c>
    </row>
    <row r="13" spans="1:13" x14ac:dyDescent="0.15">
      <c r="A13" s="107"/>
    </row>
    <row r="14" spans="1:13" x14ac:dyDescent="0.15">
      <c r="C14" s="27"/>
      <c r="F14" s="196"/>
      <c r="I14" s="196"/>
      <c r="J14" s="196"/>
    </row>
    <row r="15" spans="1:13" x14ac:dyDescent="0.15">
      <c r="C15" s="196"/>
      <c r="F15" s="196"/>
      <c r="I15" s="196"/>
      <c r="J15" s="196"/>
    </row>
    <row r="16" spans="1:13" x14ac:dyDescent="0.15">
      <c r="C16" s="196"/>
      <c r="F16" s="196"/>
      <c r="I16" s="196"/>
      <c r="J16" s="196"/>
    </row>
    <row r="17" spans="3:10" x14ac:dyDescent="0.15">
      <c r="C17" s="217"/>
      <c r="F17" s="217"/>
      <c r="I17" s="217"/>
      <c r="J17" s="217"/>
    </row>
  </sheetData>
  <mergeCells count="18">
    <mergeCell ref="K10:K11"/>
    <mergeCell ref="K2:K3"/>
    <mergeCell ref="F10:F11"/>
    <mergeCell ref="G10:G11"/>
    <mergeCell ref="J2:J3"/>
    <mergeCell ref="J10:J11"/>
    <mergeCell ref="H10:H11"/>
    <mergeCell ref="I10:I11"/>
    <mergeCell ref="E10:E11"/>
    <mergeCell ref="B2:B3"/>
    <mergeCell ref="C2:E2"/>
    <mergeCell ref="F2:H2"/>
    <mergeCell ref="I2:I3"/>
    <mergeCell ref="A2:A3"/>
    <mergeCell ref="A10:A11"/>
    <mergeCell ref="B10:B11"/>
    <mergeCell ref="C10:C11"/>
    <mergeCell ref="D10:D11"/>
  </mergeCells>
  <phoneticPr fontId="27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showGridLines="0" workbookViewId="0">
      <selection activeCell="A2" sqref="A2"/>
    </sheetView>
  </sheetViews>
  <sheetFormatPr defaultRowHeight="13.5" x14ac:dyDescent="0.15"/>
  <cols>
    <col min="1" max="1" width="12.125" style="78" customWidth="1"/>
    <col min="2" max="7" width="7.625" style="78" customWidth="1"/>
    <col min="8" max="8" width="9.125" style="78" customWidth="1"/>
    <col min="9" max="9" width="10.5" style="78" customWidth="1"/>
    <col min="10" max="10" width="11.25" style="78" customWidth="1"/>
    <col min="11" max="15" width="9" style="78"/>
    <col min="16" max="16" width="10.125" style="78" customWidth="1"/>
    <col min="17" max="17" width="10.75" style="78" customWidth="1"/>
    <col min="18" max="16384" width="9" style="78"/>
  </cols>
  <sheetData>
    <row r="1" spans="1:23" x14ac:dyDescent="0.15">
      <c r="A1" s="107"/>
      <c r="W1" s="506" t="s">
        <v>707</v>
      </c>
    </row>
    <row r="2" spans="1:23" ht="15.75" customHeight="1" thickBot="1" x14ac:dyDescent="0.2">
      <c r="A2" s="218" t="s">
        <v>401</v>
      </c>
      <c r="C2" s="27"/>
      <c r="H2" s="196"/>
      <c r="I2" s="196"/>
      <c r="U2" s="212" t="s">
        <v>402</v>
      </c>
    </row>
    <row r="3" spans="1:23" x14ac:dyDescent="0.15">
      <c r="A3" s="412" t="s">
        <v>218</v>
      </c>
      <c r="B3" s="412"/>
      <c r="C3" s="412"/>
      <c r="D3" s="412"/>
      <c r="E3" s="412"/>
      <c r="F3" s="412"/>
      <c r="G3" s="412"/>
      <c r="H3" s="412"/>
      <c r="I3" s="413" t="s">
        <v>219</v>
      </c>
      <c r="J3" s="412"/>
      <c r="K3" s="412"/>
      <c r="L3" s="412"/>
      <c r="M3" s="412"/>
      <c r="N3" s="412"/>
      <c r="O3" s="412"/>
      <c r="P3" s="414" t="s">
        <v>220</v>
      </c>
      <c r="Q3" s="415"/>
      <c r="R3" s="416"/>
      <c r="S3" s="417" t="s">
        <v>221</v>
      </c>
      <c r="T3" s="418"/>
      <c r="U3" s="418"/>
    </row>
    <row r="4" spans="1:23" ht="67.5" x14ac:dyDescent="0.15">
      <c r="A4" s="419" t="s">
        <v>403</v>
      </c>
      <c r="B4" s="420" t="s">
        <v>404</v>
      </c>
      <c r="C4" s="420" t="s">
        <v>222</v>
      </c>
      <c r="D4" s="420" t="s">
        <v>223</v>
      </c>
      <c r="E4" s="420" t="s">
        <v>224</v>
      </c>
      <c r="F4" s="420" t="s">
        <v>225</v>
      </c>
      <c r="G4" s="420" t="s">
        <v>226</v>
      </c>
      <c r="H4" s="421" t="s">
        <v>405</v>
      </c>
      <c r="I4" s="420" t="s">
        <v>6</v>
      </c>
      <c r="J4" s="420" t="s">
        <v>222</v>
      </c>
      <c r="K4" s="420" t="s">
        <v>227</v>
      </c>
      <c r="L4" s="420" t="s">
        <v>228</v>
      </c>
      <c r="M4" s="420" t="s">
        <v>229</v>
      </c>
      <c r="N4" s="420" t="s">
        <v>230</v>
      </c>
      <c r="O4" s="420" t="s">
        <v>231</v>
      </c>
      <c r="P4" s="422" t="s">
        <v>406</v>
      </c>
      <c r="Q4" s="420" t="s">
        <v>232</v>
      </c>
      <c r="R4" s="420" t="s">
        <v>233</v>
      </c>
      <c r="S4" s="422" t="s">
        <v>407</v>
      </c>
      <c r="T4" s="420" t="s">
        <v>232</v>
      </c>
      <c r="U4" s="421" t="s">
        <v>233</v>
      </c>
    </row>
    <row r="5" spans="1:23" s="219" customFormat="1" ht="21" customHeight="1" x14ac:dyDescent="0.15">
      <c r="A5" s="423">
        <v>101581</v>
      </c>
      <c r="B5" s="423">
        <v>34951</v>
      </c>
      <c r="C5" s="423">
        <v>8501</v>
      </c>
      <c r="D5" s="423">
        <v>47795</v>
      </c>
      <c r="E5" s="423">
        <v>7487</v>
      </c>
      <c r="F5" s="423">
        <v>6957</v>
      </c>
      <c r="G5" s="423">
        <v>427</v>
      </c>
      <c r="H5" s="423">
        <v>2847</v>
      </c>
      <c r="I5" s="424">
        <v>52685</v>
      </c>
      <c r="J5" s="423">
        <v>8501</v>
      </c>
      <c r="K5" s="423">
        <v>36913</v>
      </c>
      <c r="L5" s="423">
        <v>6790</v>
      </c>
      <c r="M5" s="423">
        <v>6465</v>
      </c>
      <c r="N5" s="423">
        <v>235</v>
      </c>
      <c r="O5" s="425">
        <v>481</v>
      </c>
      <c r="P5" s="423">
        <v>106121</v>
      </c>
      <c r="Q5" s="423">
        <v>11534</v>
      </c>
      <c r="R5" s="425">
        <v>390</v>
      </c>
      <c r="S5" s="423">
        <v>56503</v>
      </c>
      <c r="T5" s="423">
        <v>10135</v>
      </c>
      <c r="U5" s="423">
        <v>383</v>
      </c>
    </row>
    <row r="6" spans="1:23" ht="6" customHeight="1" thickBot="1" x14ac:dyDescent="0.2">
      <c r="A6" s="220"/>
      <c r="B6" s="220"/>
      <c r="C6" s="220"/>
      <c r="D6" s="220"/>
      <c r="E6" s="220"/>
      <c r="F6" s="220"/>
      <c r="G6" s="220"/>
      <c r="H6" s="220"/>
      <c r="I6" s="221"/>
      <c r="J6" s="220"/>
      <c r="K6" s="220"/>
      <c r="L6" s="220"/>
      <c r="M6" s="220"/>
      <c r="N6" s="220"/>
      <c r="O6" s="222"/>
      <c r="P6" s="220"/>
      <c r="Q6" s="220"/>
      <c r="R6" s="222"/>
      <c r="S6" s="220"/>
      <c r="T6" s="220"/>
      <c r="U6" s="220"/>
    </row>
    <row r="7" spans="1:23" x14ac:dyDescent="0.15">
      <c r="U7" s="212" t="s">
        <v>362</v>
      </c>
    </row>
    <row r="8" spans="1:23" x14ac:dyDescent="0.15">
      <c r="A8" t="s">
        <v>408</v>
      </c>
    </row>
    <row r="9" spans="1:23" x14ac:dyDescent="0.15">
      <c r="A9" t="s">
        <v>409</v>
      </c>
    </row>
    <row r="10" spans="1:23" x14ac:dyDescent="0.15">
      <c r="A10" t="s">
        <v>410</v>
      </c>
    </row>
    <row r="11" spans="1:23" x14ac:dyDescent="0.15">
      <c r="A11" s="78" t="s">
        <v>411</v>
      </c>
    </row>
    <row r="12" spans="1:23" x14ac:dyDescent="0.15">
      <c r="J12" s="212"/>
    </row>
  </sheetData>
  <phoneticPr fontId="27"/>
  <hyperlinks>
    <hyperlink ref="W1" location="目次!R1C1" display="目次"/>
  </hyperlinks>
  <pageMargins left="0.86614173228346458" right="0.86614173228346458" top="0.98425196850393704" bottom="0.98425196850393704" header="0.51181102362204722" footer="0.51181102362204722"/>
  <pageSetup paperSize="9" scale="62" fitToHeight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workbookViewId="0">
      <pane xSplit="2" ySplit="4" topLeftCell="C23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2.625" style="107" customWidth="1"/>
    <col min="2" max="2" width="33.125" style="107" customWidth="1"/>
    <col min="3" max="6" width="8.875" style="107" customWidth="1"/>
    <col min="7" max="7" width="12.75" style="77" customWidth="1"/>
    <col min="8" max="16384" width="9" style="77"/>
  </cols>
  <sheetData>
    <row r="1" spans="1:8" ht="18" customHeight="1" thickBot="1" x14ac:dyDescent="0.2">
      <c r="A1" s="106" t="s">
        <v>412</v>
      </c>
      <c r="C1" s="571" t="s">
        <v>413</v>
      </c>
      <c r="D1" s="572"/>
      <c r="H1" s="507" t="s">
        <v>707</v>
      </c>
    </row>
    <row r="2" spans="1:8" s="41" customFormat="1" ht="18" customHeight="1" x14ac:dyDescent="0.15">
      <c r="A2" s="224"/>
      <c r="B2" s="225" t="s">
        <v>414</v>
      </c>
      <c r="C2" s="226">
        <v>27</v>
      </c>
      <c r="D2" s="227"/>
    </row>
    <row r="3" spans="1:8" s="41" customFormat="1" ht="18" customHeight="1" x14ac:dyDescent="0.15">
      <c r="A3" s="228" t="s">
        <v>415</v>
      </c>
      <c r="B3" s="228"/>
      <c r="C3" s="229" t="s">
        <v>416</v>
      </c>
      <c r="D3" s="230" t="s">
        <v>417</v>
      </c>
    </row>
    <row r="4" spans="1:8" ht="18" customHeight="1" x14ac:dyDescent="0.15">
      <c r="A4" s="231"/>
      <c r="B4" s="232"/>
      <c r="C4" s="233" t="s">
        <v>418</v>
      </c>
      <c r="D4" s="233" t="s">
        <v>419</v>
      </c>
      <c r="E4" s="77"/>
      <c r="F4" s="77"/>
    </row>
    <row r="5" spans="1:8" ht="18" customHeight="1" x14ac:dyDescent="0.15">
      <c r="A5" s="567" t="s">
        <v>6</v>
      </c>
      <c r="B5" s="568"/>
      <c r="C5" s="426">
        <f>C7+C11+C16+C32</f>
        <v>52685</v>
      </c>
      <c r="D5" s="235">
        <f>C5/$C$5*100</f>
        <v>100</v>
      </c>
      <c r="E5" s="77"/>
      <c r="F5" s="77"/>
    </row>
    <row r="6" spans="1:8" ht="18" customHeight="1" x14ac:dyDescent="0.15">
      <c r="A6" s="236"/>
      <c r="B6" s="237"/>
      <c r="C6" s="125"/>
      <c r="D6" s="238"/>
      <c r="E6" s="77"/>
      <c r="F6" s="77"/>
    </row>
    <row r="7" spans="1:8" ht="18" customHeight="1" x14ac:dyDescent="0.15">
      <c r="A7" s="567" t="s">
        <v>234</v>
      </c>
      <c r="B7" s="568"/>
      <c r="C7" s="234">
        <f>SUM(C8:C9)</f>
        <v>4297</v>
      </c>
      <c r="D7" s="235">
        <f>C7/$C$5*100</f>
        <v>8.1560216380373909</v>
      </c>
      <c r="E7" s="77"/>
      <c r="F7" s="77"/>
    </row>
    <row r="8" spans="1:8" ht="21" customHeight="1" x14ac:dyDescent="0.15">
      <c r="A8" s="239" t="s">
        <v>235</v>
      </c>
      <c r="B8" s="240" t="s">
        <v>420</v>
      </c>
      <c r="C8" s="125">
        <v>4276</v>
      </c>
      <c r="D8" s="238">
        <f>C8/$C$5*100</f>
        <v>8.1161620954730953</v>
      </c>
      <c r="E8" s="77"/>
      <c r="F8" s="77"/>
    </row>
    <row r="9" spans="1:8" ht="18" customHeight="1" x14ac:dyDescent="0.15">
      <c r="A9" s="239" t="s">
        <v>236</v>
      </c>
      <c r="B9" s="240" t="s">
        <v>421</v>
      </c>
      <c r="C9" s="125">
        <v>21</v>
      </c>
      <c r="D9" s="238">
        <v>0.1</v>
      </c>
      <c r="E9" s="77"/>
      <c r="F9" s="77"/>
    </row>
    <row r="10" spans="1:8" ht="18" customHeight="1" x14ac:dyDescent="0.15">
      <c r="A10" s="236"/>
      <c r="B10" s="237"/>
      <c r="C10" s="125"/>
      <c r="D10" s="238"/>
      <c r="E10" s="77"/>
      <c r="F10" s="77"/>
    </row>
    <row r="11" spans="1:8" ht="18" customHeight="1" x14ac:dyDescent="0.15">
      <c r="A11" s="567" t="s">
        <v>237</v>
      </c>
      <c r="B11" s="568"/>
      <c r="C11" s="234">
        <f>SUM(C12:C13:C14)</f>
        <v>16518</v>
      </c>
      <c r="D11" s="235">
        <f>C11/$C$5*100</f>
        <v>31.352377337002942</v>
      </c>
      <c r="E11" s="77"/>
      <c r="F11" s="77"/>
    </row>
    <row r="12" spans="1:8" ht="21" customHeight="1" x14ac:dyDescent="0.15">
      <c r="A12" s="239" t="s">
        <v>422</v>
      </c>
      <c r="B12" s="240" t="s">
        <v>423</v>
      </c>
      <c r="C12" s="125">
        <v>32</v>
      </c>
      <c r="D12" s="238">
        <f>C12/$C$5*100</f>
        <v>6.0738350574167224E-2</v>
      </c>
      <c r="E12" s="77"/>
      <c r="F12" s="77"/>
    </row>
    <row r="13" spans="1:8" ht="18" customHeight="1" x14ac:dyDescent="0.15">
      <c r="A13" s="239" t="s">
        <v>424</v>
      </c>
      <c r="B13" s="240" t="s">
        <v>238</v>
      </c>
      <c r="C13" s="125">
        <v>4587</v>
      </c>
      <c r="D13" s="238">
        <f>C13/$C$5*100</f>
        <v>8.7064629401157827</v>
      </c>
      <c r="E13" s="77"/>
      <c r="F13" s="77"/>
    </row>
    <row r="14" spans="1:8" ht="18" customHeight="1" x14ac:dyDescent="0.15">
      <c r="A14" s="239" t="s">
        <v>425</v>
      </c>
      <c r="B14" s="240" t="s">
        <v>239</v>
      </c>
      <c r="C14" s="125">
        <v>11899</v>
      </c>
      <c r="D14" s="238">
        <f>C14/$C$5*100</f>
        <v>22.585176046312995</v>
      </c>
      <c r="E14" s="77"/>
      <c r="F14" s="77"/>
    </row>
    <row r="15" spans="1:8" ht="18" customHeight="1" x14ac:dyDescent="0.15">
      <c r="A15" s="236"/>
      <c r="B15" s="237"/>
      <c r="C15" s="125"/>
      <c r="D15" s="238"/>
      <c r="E15" s="77"/>
      <c r="F15" s="77"/>
    </row>
    <row r="16" spans="1:8" ht="18" customHeight="1" x14ac:dyDescent="0.15">
      <c r="A16" s="567" t="s">
        <v>240</v>
      </c>
      <c r="B16" s="568"/>
      <c r="C16" s="234">
        <f>SUM(C17:C30)</f>
        <v>30225</v>
      </c>
      <c r="D16" s="235">
        <f t="shared" ref="D16:D30" si="0">C16/$C$5*100</f>
        <v>57.369270190756382</v>
      </c>
      <c r="E16" s="77"/>
      <c r="F16" s="77"/>
    </row>
    <row r="17" spans="1:7" ht="21" customHeight="1" x14ac:dyDescent="0.15">
      <c r="A17" s="239" t="s">
        <v>426</v>
      </c>
      <c r="B17" s="241" t="s">
        <v>241</v>
      </c>
      <c r="C17" s="242">
        <v>304</v>
      </c>
      <c r="D17" s="238">
        <f t="shared" si="0"/>
        <v>0.57701433045458861</v>
      </c>
      <c r="E17" s="77"/>
      <c r="F17" s="77"/>
    </row>
    <row r="18" spans="1:7" ht="18" customHeight="1" x14ac:dyDescent="0.15">
      <c r="A18" s="239" t="s">
        <v>427</v>
      </c>
      <c r="B18" s="241" t="s">
        <v>242</v>
      </c>
      <c r="C18" s="242">
        <v>314</v>
      </c>
      <c r="D18" s="238">
        <f t="shared" si="0"/>
        <v>0.59599506500901578</v>
      </c>
      <c r="E18" s="77"/>
      <c r="F18" s="77"/>
    </row>
    <row r="19" spans="1:7" ht="18" customHeight="1" x14ac:dyDescent="0.15">
      <c r="A19" s="239" t="s">
        <v>428</v>
      </c>
      <c r="B19" s="241" t="s">
        <v>429</v>
      </c>
      <c r="C19" s="242">
        <v>1796</v>
      </c>
      <c r="D19" s="238">
        <f t="shared" si="0"/>
        <v>3.408939925975135</v>
      </c>
      <c r="E19" s="77"/>
      <c r="F19" s="77"/>
    </row>
    <row r="20" spans="1:7" ht="18" customHeight="1" x14ac:dyDescent="0.15">
      <c r="A20" s="239" t="s">
        <v>430</v>
      </c>
      <c r="B20" s="241" t="s">
        <v>431</v>
      </c>
      <c r="C20" s="242">
        <v>7185</v>
      </c>
      <c r="D20" s="238">
        <f t="shared" si="0"/>
        <v>13.637657777355983</v>
      </c>
      <c r="E20" s="77"/>
      <c r="F20" s="77"/>
    </row>
    <row r="21" spans="1:7" ht="18" customHeight="1" x14ac:dyDescent="0.15">
      <c r="A21" s="239" t="s">
        <v>432</v>
      </c>
      <c r="B21" s="241" t="s">
        <v>433</v>
      </c>
      <c r="C21" s="242">
        <v>1001</v>
      </c>
      <c r="D21" s="238">
        <f t="shared" si="0"/>
        <v>1.8999715288981682</v>
      </c>
      <c r="E21" s="77"/>
      <c r="F21" s="77"/>
    </row>
    <row r="22" spans="1:7" ht="18" customHeight="1" x14ac:dyDescent="0.15">
      <c r="A22" s="239" t="s">
        <v>434</v>
      </c>
      <c r="B22" s="241" t="s">
        <v>435</v>
      </c>
      <c r="C22" s="242">
        <v>470</v>
      </c>
      <c r="D22" s="238">
        <f t="shared" si="0"/>
        <v>0.89209452405808098</v>
      </c>
      <c r="E22" s="77"/>
      <c r="F22" s="77"/>
    </row>
    <row r="23" spans="1:7" ht="18" customHeight="1" x14ac:dyDescent="0.15">
      <c r="A23" s="239" t="s">
        <v>436</v>
      </c>
      <c r="B23" s="241" t="s">
        <v>437</v>
      </c>
      <c r="C23" s="242">
        <v>1244</v>
      </c>
      <c r="D23" s="238">
        <f t="shared" si="0"/>
        <v>2.3612033785707509</v>
      </c>
      <c r="E23" s="77"/>
      <c r="F23" s="77"/>
    </row>
    <row r="24" spans="1:7" ht="18" customHeight="1" x14ac:dyDescent="0.15">
      <c r="A24" s="239" t="s">
        <v>438</v>
      </c>
      <c r="B24" s="241" t="s">
        <v>439</v>
      </c>
      <c r="C24" s="242">
        <v>2826</v>
      </c>
      <c r="D24" s="238">
        <f t="shared" si="0"/>
        <v>5.3639555850811425</v>
      </c>
      <c r="E24" s="77"/>
      <c r="F24" s="77"/>
    </row>
    <row r="25" spans="1:7" ht="18" customHeight="1" x14ac:dyDescent="0.15">
      <c r="A25" s="239" t="s">
        <v>440</v>
      </c>
      <c r="B25" s="241" t="s">
        <v>441</v>
      </c>
      <c r="C25" s="242">
        <v>1829</v>
      </c>
      <c r="D25" s="238">
        <f t="shared" si="0"/>
        <v>3.471576350004745</v>
      </c>
      <c r="E25" s="77"/>
      <c r="F25" s="77"/>
    </row>
    <row r="26" spans="1:7" ht="18" customHeight="1" x14ac:dyDescent="0.15">
      <c r="A26" s="239" t="s">
        <v>442</v>
      </c>
      <c r="B26" s="241" t="s">
        <v>443</v>
      </c>
      <c r="C26" s="242">
        <v>1900</v>
      </c>
      <c r="D26" s="238">
        <f t="shared" si="0"/>
        <v>3.6063395653411789</v>
      </c>
      <c r="E26" s="77"/>
      <c r="F26" s="77"/>
    </row>
    <row r="27" spans="1:7" ht="18" customHeight="1" x14ac:dyDescent="0.15">
      <c r="A27" s="239" t="s">
        <v>444</v>
      </c>
      <c r="B27" s="241" t="s">
        <v>445</v>
      </c>
      <c r="C27" s="242">
        <v>7069</v>
      </c>
      <c r="D27" s="238">
        <f t="shared" si="0"/>
        <v>13.417481256524628</v>
      </c>
      <c r="E27" s="77"/>
      <c r="F27" s="77"/>
    </row>
    <row r="28" spans="1:7" ht="18" customHeight="1" x14ac:dyDescent="0.15">
      <c r="A28" s="239" t="s">
        <v>446</v>
      </c>
      <c r="B28" s="241" t="s">
        <v>447</v>
      </c>
      <c r="C28" s="242">
        <v>659</v>
      </c>
      <c r="D28" s="238">
        <f t="shared" si="0"/>
        <v>1.2508304071367562</v>
      </c>
      <c r="E28" s="77"/>
      <c r="F28" s="77"/>
    </row>
    <row r="29" spans="1:7" ht="18" customHeight="1" x14ac:dyDescent="0.15">
      <c r="A29" s="239" t="s">
        <v>448</v>
      </c>
      <c r="B29" s="243" t="s">
        <v>449</v>
      </c>
      <c r="C29" s="242">
        <v>2335</v>
      </c>
      <c r="D29" s="238">
        <f t="shared" si="0"/>
        <v>4.4320015184587644</v>
      </c>
      <c r="E29" s="77"/>
      <c r="F29" s="77"/>
    </row>
    <row r="30" spans="1:7" ht="18" customHeight="1" x14ac:dyDescent="0.15">
      <c r="A30" s="239" t="s">
        <v>450</v>
      </c>
      <c r="B30" s="243" t="s">
        <v>451</v>
      </c>
      <c r="C30" s="242">
        <v>1293</v>
      </c>
      <c r="D30" s="238">
        <f t="shared" si="0"/>
        <v>2.4542089778874443</v>
      </c>
      <c r="E30" s="77"/>
      <c r="F30" s="77"/>
    </row>
    <row r="31" spans="1:7" ht="18" customHeight="1" x14ac:dyDescent="0.15">
      <c r="A31" s="239"/>
      <c r="B31" s="243"/>
      <c r="C31" s="242"/>
      <c r="D31" s="238"/>
      <c r="E31" s="77"/>
      <c r="F31" s="77"/>
    </row>
    <row r="32" spans="1:7" ht="18" customHeight="1" thickBot="1" x14ac:dyDescent="0.2">
      <c r="A32" s="244" t="s">
        <v>452</v>
      </c>
      <c r="B32" s="245" t="s">
        <v>243</v>
      </c>
      <c r="C32" s="126">
        <v>1645</v>
      </c>
      <c r="D32" s="246">
        <f>C32/$C$5*100</f>
        <v>3.1223308342032836</v>
      </c>
      <c r="E32" s="77"/>
      <c r="F32" s="179"/>
      <c r="G32" s="179"/>
    </row>
    <row r="33" spans="1:7" ht="18" customHeight="1" x14ac:dyDescent="0.15">
      <c r="C33" s="573" t="s">
        <v>362</v>
      </c>
      <c r="D33" s="574"/>
    </row>
    <row r="34" spans="1:7" ht="18" customHeight="1" x14ac:dyDescent="0.15">
      <c r="C34" s="120"/>
      <c r="D34" s="386"/>
    </row>
    <row r="35" spans="1:7" ht="14.25" thickBot="1" x14ac:dyDescent="0.2">
      <c r="B35" s="107" t="s">
        <v>453</v>
      </c>
    </row>
    <row r="36" spans="1:7" s="41" customFormat="1" ht="18" customHeight="1" x14ac:dyDescent="0.15">
      <c r="A36" s="224"/>
      <c r="B36" s="225" t="s">
        <v>414</v>
      </c>
      <c r="C36" s="226">
        <v>22</v>
      </c>
      <c r="D36" s="227"/>
      <c r="E36" s="226">
        <v>27</v>
      </c>
      <c r="F36" s="227"/>
      <c r="G36" s="247" t="s">
        <v>454</v>
      </c>
    </row>
    <row r="37" spans="1:7" s="41" customFormat="1" ht="18" customHeight="1" x14ac:dyDescent="0.15">
      <c r="A37" s="228" t="s">
        <v>415</v>
      </c>
      <c r="B37" s="228"/>
      <c r="C37" s="229" t="s">
        <v>244</v>
      </c>
      <c r="D37" s="230" t="s">
        <v>245</v>
      </c>
      <c r="E37" s="229" t="s">
        <v>416</v>
      </c>
      <c r="F37" s="230" t="s">
        <v>417</v>
      </c>
      <c r="G37" s="248" t="s">
        <v>455</v>
      </c>
    </row>
    <row r="38" spans="1:7" ht="18" customHeight="1" x14ac:dyDescent="0.15">
      <c r="A38" s="231"/>
      <c r="B38" s="232"/>
      <c r="C38" s="233" t="s">
        <v>70</v>
      </c>
      <c r="D38" s="233" t="s">
        <v>246</v>
      </c>
      <c r="E38" s="233" t="s">
        <v>418</v>
      </c>
      <c r="F38" s="233" t="s">
        <v>456</v>
      </c>
      <c r="G38" s="233" t="s">
        <v>456</v>
      </c>
    </row>
    <row r="39" spans="1:7" ht="18" customHeight="1" x14ac:dyDescent="0.15">
      <c r="A39" s="567" t="s">
        <v>6</v>
      </c>
      <c r="B39" s="568"/>
      <c r="C39" s="234">
        <v>55280</v>
      </c>
      <c r="D39" s="249">
        <v>100</v>
      </c>
      <c r="E39" s="234">
        <v>52685</v>
      </c>
      <c r="F39" s="235">
        <v>100</v>
      </c>
      <c r="G39" s="250">
        <f>(E39-C39)/C39*100</f>
        <v>-4.6942836468885671</v>
      </c>
    </row>
    <row r="40" spans="1:7" ht="18" customHeight="1" x14ac:dyDescent="0.15">
      <c r="A40" s="567" t="s">
        <v>234</v>
      </c>
      <c r="B40" s="568"/>
      <c r="C40" s="234">
        <v>4837</v>
      </c>
      <c r="D40" s="249">
        <v>11.053484044386243</v>
      </c>
      <c r="E40" s="234">
        <v>4297</v>
      </c>
      <c r="F40" s="235">
        <f>E40/$C$5*100</f>
        <v>8.1560216380373909</v>
      </c>
      <c r="G40" s="250">
        <f>(E40-C40)/C40*100</f>
        <v>-11.163944593756462</v>
      </c>
    </row>
    <row r="41" spans="1:7" ht="18" customHeight="1" x14ac:dyDescent="0.15">
      <c r="A41" s="567" t="s">
        <v>237</v>
      </c>
      <c r="B41" s="568"/>
      <c r="C41" s="234">
        <v>16879</v>
      </c>
      <c r="D41" s="249">
        <v>33.91343304156041</v>
      </c>
      <c r="E41" s="234">
        <v>16518</v>
      </c>
      <c r="F41" s="235">
        <f>E41/$C$5*100</f>
        <v>31.352377337002942</v>
      </c>
      <c r="G41" s="250">
        <f>(E41-C41)/C41*100</f>
        <v>-2.1387522957521181</v>
      </c>
    </row>
    <row r="42" spans="1:7" ht="18" customHeight="1" thickBot="1" x14ac:dyDescent="0.2">
      <c r="A42" s="569" t="s">
        <v>240</v>
      </c>
      <c r="B42" s="570"/>
      <c r="C42" s="126">
        <v>30313</v>
      </c>
      <c r="D42" s="251">
        <v>54.259425184368325</v>
      </c>
      <c r="E42" s="126">
        <v>30225</v>
      </c>
      <c r="F42" s="246">
        <f>E42/$C$5*100</f>
        <v>57.369270190756382</v>
      </c>
      <c r="G42" s="252">
        <f>(E42-C42)/C42*100</f>
        <v>-0.29030448982284829</v>
      </c>
    </row>
    <row r="43" spans="1:7" x14ac:dyDescent="0.15">
      <c r="B43" s="107" t="s">
        <v>457</v>
      </c>
    </row>
  </sheetData>
  <mergeCells count="10">
    <mergeCell ref="A39:B39"/>
    <mergeCell ref="A40:B40"/>
    <mergeCell ref="A41:B41"/>
    <mergeCell ref="A42:B42"/>
    <mergeCell ref="C1:D1"/>
    <mergeCell ref="A5:B5"/>
    <mergeCell ref="A7:B7"/>
    <mergeCell ref="A11:B11"/>
    <mergeCell ref="A16:B16"/>
    <mergeCell ref="C33:D33"/>
  </mergeCells>
  <phoneticPr fontId="27"/>
  <hyperlinks>
    <hyperlink ref="H1" location="目次!R1C1" display="目次"/>
  </hyperlinks>
  <pageMargins left="0.86614173228346458" right="0.86614173228346458" top="0.98425196850393704" bottom="0.98425196850393704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GridLines="0" showZeros="0" zoomScaleNormal="100" workbookViewId="0">
      <pane ySplit="5" topLeftCell="A19" activePane="bottomLeft" state="frozen"/>
      <selection pane="bottomLeft"/>
    </sheetView>
  </sheetViews>
  <sheetFormatPr defaultRowHeight="13.5" x14ac:dyDescent="0.15"/>
  <cols>
    <col min="1" max="1" width="2.125" style="254" customWidth="1"/>
    <col min="2" max="2" width="18.125" style="254" customWidth="1"/>
    <col min="3" max="3" width="6.875" style="254" customWidth="1"/>
    <col min="4" max="7" width="6.5" style="254" customWidth="1"/>
    <col min="8" max="9" width="6" style="254" customWidth="1"/>
    <col min="10" max="10" width="6.875" style="254" bestFit="1" customWidth="1"/>
    <col min="11" max="12" width="6.5" style="254" customWidth="1"/>
    <col min="13" max="13" width="6" style="254" customWidth="1"/>
    <col min="14" max="16384" width="9" style="77"/>
  </cols>
  <sheetData>
    <row r="1" spans="1:16" ht="15.95" customHeight="1" thickBot="1" x14ac:dyDescent="0.2">
      <c r="A1" s="253" t="s">
        <v>458</v>
      </c>
      <c r="M1" s="120" t="s">
        <v>336</v>
      </c>
      <c r="P1" s="507" t="s">
        <v>707</v>
      </c>
    </row>
    <row r="2" spans="1:16" s="41" customFormat="1" ht="15.95" customHeight="1" x14ac:dyDescent="0.15">
      <c r="A2" s="549" t="s">
        <v>247</v>
      </c>
      <c r="B2" s="577"/>
      <c r="C2" s="109" t="s">
        <v>459</v>
      </c>
      <c r="D2" s="110"/>
      <c r="E2" s="110"/>
      <c r="F2" s="110"/>
      <c r="G2" s="110"/>
      <c r="H2" s="110"/>
      <c r="I2" s="110"/>
      <c r="J2" s="109" t="s">
        <v>460</v>
      </c>
      <c r="K2" s="110"/>
      <c r="L2" s="110"/>
      <c r="M2" s="110"/>
    </row>
    <row r="3" spans="1:16" s="41" customFormat="1" ht="15.95" customHeight="1" x14ac:dyDescent="0.15">
      <c r="A3" s="578"/>
      <c r="B3" s="579"/>
      <c r="C3" s="255"/>
      <c r="D3" s="256"/>
      <c r="E3" s="256"/>
      <c r="F3" s="256"/>
      <c r="G3" s="256"/>
      <c r="H3" s="256"/>
      <c r="I3" s="257"/>
      <c r="J3" s="255"/>
      <c r="K3" s="256"/>
      <c r="L3" s="256"/>
      <c r="M3" s="256"/>
    </row>
    <row r="4" spans="1:16" s="41" customFormat="1" ht="15.95" customHeight="1" x14ac:dyDescent="0.15">
      <c r="A4" s="578"/>
      <c r="B4" s="579"/>
      <c r="C4" s="255" t="s">
        <v>6</v>
      </c>
      <c r="D4" s="582" t="s">
        <v>248</v>
      </c>
      <c r="E4" s="583"/>
      <c r="F4" s="582" t="s">
        <v>461</v>
      </c>
      <c r="G4" s="584"/>
      <c r="H4" s="583"/>
      <c r="I4" s="258" t="s">
        <v>462</v>
      </c>
      <c r="J4" s="259" t="s">
        <v>463</v>
      </c>
      <c r="K4" s="260" t="s">
        <v>249</v>
      </c>
      <c r="L4" s="261"/>
      <c r="M4" s="261"/>
    </row>
    <row r="5" spans="1:16" s="41" customFormat="1" ht="15.95" customHeight="1" x14ac:dyDescent="0.15">
      <c r="A5" s="580"/>
      <c r="B5" s="581"/>
      <c r="C5" s="113"/>
      <c r="D5" s="113" t="s">
        <v>250</v>
      </c>
      <c r="E5" s="131" t="s">
        <v>251</v>
      </c>
      <c r="F5" s="130" t="s">
        <v>464</v>
      </c>
      <c r="G5" s="131" t="s">
        <v>252</v>
      </c>
      <c r="H5" s="131" t="s">
        <v>253</v>
      </c>
      <c r="I5" s="113" t="s">
        <v>333</v>
      </c>
      <c r="J5" s="262" t="s">
        <v>465</v>
      </c>
      <c r="K5" s="113" t="s">
        <v>254</v>
      </c>
      <c r="L5" s="131" t="s">
        <v>252</v>
      </c>
      <c r="M5" s="131" t="s">
        <v>253</v>
      </c>
    </row>
    <row r="6" spans="1:16" ht="24" customHeight="1" x14ac:dyDescent="0.15">
      <c r="A6" s="585" t="s">
        <v>396</v>
      </c>
      <c r="B6" s="586"/>
      <c r="C6" s="263">
        <f t="shared" ref="C6:H6" si="0">C8+C13+C18+C34</f>
        <v>52685</v>
      </c>
      <c r="D6" s="264">
        <f t="shared" si="0"/>
        <v>8501</v>
      </c>
      <c r="E6" s="264">
        <f t="shared" si="0"/>
        <v>36913</v>
      </c>
      <c r="F6" s="264">
        <f t="shared" si="0"/>
        <v>6790</v>
      </c>
      <c r="G6" s="264">
        <f t="shared" si="0"/>
        <v>6465</v>
      </c>
      <c r="H6" s="264">
        <f t="shared" si="0"/>
        <v>235</v>
      </c>
      <c r="I6" s="264">
        <v>481</v>
      </c>
      <c r="J6" s="265">
        <f>J8+J13+J18+J34</f>
        <v>56503</v>
      </c>
      <c r="K6" s="266">
        <f>SUM(K8,K13,K18,K34)</f>
        <v>10518</v>
      </c>
      <c r="L6" s="266">
        <f>L8+L13+L18+L34</f>
        <v>10135</v>
      </c>
      <c r="M6" s="266">
        <f>M8+M13+M18+M34</f>
        <v>383</v>
      </c>
      <c r="O6" s="264"/>
    </row>
    <row r="7" spans="1:16" ht="15.95" customHeight="1" x14ac:dyDescent="0.15">
      <c r="A7" s="267"/>
      <c r="B7" s="267"/>
      <c r="C7" s="268"/>
      <c r="D7" s="269"/>
      <c r="E7" s="269"/>
      <c r="F7" s="269"/>
      <c r="G7" s="269"/>
      <c r="H7" s="269"/>
      <c r="I7" s="269"/>
      <c r="J7" s="270"/>
      <c r="K7" s="266"/>
      <c r="L7" s="266"/>
      <c r="M7" s="266"/>
      <c r="O7" s="271"/>
    </row>
    <row r="8" spans="1:16" ht="24" customHeight="1" x14ac:dyDescent="0.15">
      <c r="A8" s="575" t="s">
        <v>234</v>
      </c>
      <c r="B8" s="576"/>
      <c r="C8" s="263">
        <f>C9+C11</f>
        <v>4297</v>
      </c>
      <c r="D8" s="264">
        <f>D9+D11</f>
        <v>3308</v>
      </c>
      <c r="E8" s="264">
        <f>E9+E11</f>
        <v>821</v>
      </c>
      <c r="F8" s="264">
        <v>168</v>
      </c>
      <c r="G8" s="264">
        <v>163</v>
      </c>
      <c r="H8" s="264">
        <v>2</v>
      </c>
      <c r="I8" s="266" t="s">
        <v>466</v>
      </c>
      <c r="J8" s="270">
        <f>SUM(J9:J11)-J10</f>
        <v>4302</v>
      </c>
      <c r="K8" s="266">
        <f>SUM(K9:K11)-K10</f>
        <v>170</v>
      </c>
      <c r="L8" s="266">
        <f>SUM(L9:L11)-L10</f>
        <v>165</v>
      </c>
      <c r="M8" s="266">
        <f>SUM(M9:M11)-M10</f>
        <v>5</v>
      </c>
      <c r="O8" s="264"/>
    </row>
    <row r="9" spans="1:16" ht="24" customHeight="1" x14ac:dyDescent="0.15">
      <c r="A9" s="272" t="s">
        <v>467</v>
      </c>
      <c r="B9" s="272" t="s">
        <v>468</v>
      </c>
      <c r="C9" s="268">
        <v>4276</v>
      </c>
      <c r="D9" s="271">
        <v>3295</v>
      </c>
      <c r="E9" s="271">
        <v>813</v>
      </c>
      <c r="F9" s="271">
        <v>168</v>
      </c>
      <c r="G9" s="271">
        <v>163</v>
      </c>
      <c r="H9" s="271">
        <v>2</v>
      </c>
      <c r="I9" s="273" t="s">
        <v>469</v>
      </c>
      <c r="J9" s="274">
        <v>4279</v>
      </c>
      <c r="K9" s="273">
        <f>SUM(L9:M9)</f>
        <v>168</v>
      </c>
      <c r="L9" s="273">
        <v>163</v>
      </c>
      <c r="M9" s="273">
        <v>5</v>
      </c>
      <c r="O9" s="271"/>
    </row>
    <row r="10" spans="1:16" ht="24" customHeight="1" x14ac:dyDescent="0.15">
      <c r="A10" s="272"/>
      <c r="B10" s="272" t="s">
        <v>470</v>
      </c>
      <c r="C10" s="268">
        <v>4105</v>
      </c>
      <c r="D10" s="271">
        <v>3283</v>
      </c>
      <c r="E10" s="271">
        <v>703</v>
      </c>
      <c r="F10" s="271">
        <v>119</v>
      </c>
      <c r="G10" s="271">
        <v>115</v>
      </c>
      <c r="H10" s="271">
        <v>1</v>
      </c>
      <c r="I10" s="273" t="s">
        <v>469</v>
      </c>
      <c r="J10" s="274">
        <v>4113</v>
      </c>
      <c r="K10" s="273">
        <f>SUM(L10:M10)</f>
        <v>124</v>
      </c>
      <c r="L10" s="273">
        <v>121</v>
      </c>
      <c r="M10" s="273">
        <v>3</v>
      </c>
      <c r="O10" s="271"/>
    </row>
    <row r="11" spans="1:16" ht="24" customHeight="1" x14ac:dyDescent="0.15">
      <c r="A11" s="272" t="s">
        <v>471</v>
      </c>
      <c r="B11" s="272" t="s">
        <v>472</v>
      </c>
      <c r="C11" s="268">
        <v>21</v>
      </c>
      <c r="D11" s="271">
        <v>13</v>
      </c>
      <c r="E11" s="271">
        <v>8</v>
      </c>
      <c r="F11" s="273" t="s">
        <v>473</v>
      </c>
      <c r="G11" s="273" t="s">
        <v>473</v>
      </c>
      <c r="H11" s="273" t="s">
        <v>473</v>
      </c>
      <c r="I11" s="273" t="s">
        <v>473</v>
      </c>
      <c r="J11" s="274">
        <v>23</v>
      </c>
      <c r="K11" s="273">
        <f>SUM(L11:M11)</f>
        <v>2</v>
      </c>
      <c r="L11" s="273">
        <v>2</v>
      </c>
      <c r="M11" s="273" t="s">
        <v>473</v>
      </c>
      <c r="O11" s="271"/>
    </row>
    <row r="12" spans="1:16" ht="15.95" customHeight="1" x14ac:dyDescent="0.15">
      <c r="A12" s="272"/>
      <c r="B12" s="272"/>
      <c r="C12" s="268"/>
      <c r="D12" s="275"/>
      <c r="E12" s="275"/>
      <c r="F12" s="275"/>
      <c r="G12" s="275"/>
      <c r="H12" s="275"/>
      <c r="I12" s="275"/>
      <c r="J12" s="274"/>
      <c r="K12" s="273"/>
      <c r="L12" s="273"/>
      <c r="M12" s="273"/>
      <c r="O12" s="271"/>
    </row>
    <row r="13" spans="1:16" ht="24" customHeight="1" x14ac:dyDescent="0.15">
      <c r="A13" s="575" t="s">
        <v>237</v>
      </c>
      <c r="B13" s="576"/>
      <c r="C13" s="263">
        <f>SUM(C14:C16)</f>
        <v>16518</v>
      </c>
      <c r="D13" s="266">
        <f>SUM(D14:D16)</f>
        <v>1467</v>
      </c>
      <c r="E13" s="266">
        <f>SUM(E14:E16)</f>
        <v>12069</v>
      </c>
      <c r="F13" s="266">
        <f>SUM(F14:F16)</f>
        <v>2915</v>
      </c>
      <c r="G13" s="266">
        <f t="shared" ref="G13:M13" si="1">SUM(G14:G16)</f>
        <v>2776</v>
      </c>
      <c r="H13" s="266">
        <f t="shared" si="1"/>
        <v>105</v>
      </c>
      <c r="I13" s="266">
        <f t="shared" si="1"/>
        <v>67</v>
      </c>
      <c r="J13" s="270">
        <f t="shared" si="1"/>
        <v>17104</v>
      </c>
      <c r="K13" s="266">
        <f>SUM(K14:K16)</f>
        <v>3467</v>
      </c>
      <c r="L13" s="266">
        <f t="shared" si="1"/>
        <v>3269</v>
      </c>
      <c r="M13" s="266">
        <f t="shared" si="1"/>
        <v>198</v>
      </c>
      <c r="O13" s="264"/>
    </row>
    <row r="14" spans="1:16" ht="24" customHeight="1" x14ac:dyDescent="0.15">
      <c r="A14" s="272" t="s">
        <v>474</v>
      </c>
      <c r="B14" s="272" t="s">
        <v>475</v>
      </c>
      <c r="C14" s="268">
        <v>32</v>
      </c>
      <c r="D14" s="273" t="s">
        <v>473</v>
      </c>
      <c r="E14" s="273">
        <v>18</v>
      </c>
      <c r="F14" s="273">
        <v>14</v>
      </c>
      <c r="G14" s="273">
        <v>14</v>
      </c>
      <c r="H14" s="273" t="s">
        <v>473</v>
      </c>
      <c r="I14" s="273" t="s">
        <v>473</v>
      </c>
      <c r="J14" s="274">
        <v>24</v>
      </c>
      <c r="K14" s="273">
        <f>SUM(L14:M14)</f>
        <v>6</v>
      </c>
      <c r="L14" s="273">
        <v>6</v>
      </c>
      <c r="M14" s="273" t="s">
        <v>473</v>
      </c>
      <c r="O14" s="271"/>
    </row>
    <row r="15" spans="1:16" ht="24" customHeight="1" x14ac:dyDescent="0.15">
      <c r="A15" s="272" t="s">
        <v>476</v>
      </c>
      <c r="B15" s="272" t="s">
        <v>477</v>
      </c>
      <c r="C15" s="268">
        <v>4587</v>
      </c>
      <c r="D15" s="273">
        <v>566</v>
      </c>
      <c r="E15" s="273">
        <v>3388</v>
      </c>
      <c r="F15" s="273">
        <v>614</v>
      </c>
      <c r="G15" s="273">
        <v>553</v>
      </c>
      <c r="H15" s="273">
        <v>47</v>
      </c>
      <c r="I15" s="273">
        <v>19</v>
      </c>
      <c r="J15" s="274">
        <v>5070</v>
      </c>
      <c r="K15" s="273">
        <f>SUM(L15:M15)</f>
        <v>1083</v>
      </c>
      <c r="L15" s="273">
        <v>983</v>
      </c>
      <c r="M15" s="273">
        <v>100</v>
      </c>
      <c r="O15" s="271"/>
    </row>
    <row r="16" spans="1:16" ht="24" customHeight="1" x14ac:dyDescent="0.15">
      <c r="A16" s="272" t="s">
        <v>478</v>
      </c>
      <c r="B16" s="272" t="s">
        <v>479</v>
      </c>
      <c r="C16" s="268">
        <v>11899</v>
      </c>
      <c r="D16" s="273">
        <v>901</v>
      </c>
      <c r="E16" s="273">
        <v>8663</v>
      </c>
      <c r="F16" s="273">
        <v>2287</v>
      </c>
      <c r="G16" s="273">
        <v>2209</v>
      </c>
      <c r="H16" s="273">
        <v>58</v>
      </c>
      <c r="I16" s="273">
        <v>48</v>
      </c>
      <c r="J16" s="274">
        <v>12010</v>
      </c>
      <c r="K16" s="273">
        <f>SUM(L16:M16)</f>
        <v>2378</v>
      </c>
      <c r="L16" s="273">
        <v>2280</v>
      </c>
      <c r="M16" s="273">
        <v>98</v>
      </c>
      <c r="O16" s="271"/>
    </row>
    <row r="17" spans="1:15" ht="15.95" customHeight="1" x14ac:dyDescent="0.15">
      <c r="A17" s="272"/>
      <c r="B17" s="272"/>
      <c r="C17" s="268"/>
      <c r="D17" s="275"/>
      <c r="E17" s="275"/>
      <c r="F17" s="275"/>
      <c r="G17" s="275"/>
      <c r="H17" s="275"/>
      <c r="I17" s="273"/>
      <c r="J17" s="274"/>
      <c r="K17" s="273"/>
      <c r="L17" s="273"/>
      <c r="M17" s="273"/>
      <c r="O17" s="271"/>
    </row>
    <row r="18" spans="1:15" ht="24" customHeight="1" x14ac:dyDescent="0.15">
      <c r="A18" s="575" t="s">
        <v>240</v>
      </c>
      <c r="B18" s="576"/>
      <c r="C18" s="270">
        <f>SUM(C19:C32)</f>
        <v>30225</v>
      </c>
      <c r="D18" s="266">
        <f>SUM(D19:D32)</f>
        <v>3276</v>
      </c>
      <c r="E18" s="266">
        <f>SUM(E19:E32)</f>
        <v>23226</v>
      </c>
      <c r="F18" s="266">
        <f>SUM(F19:F32)</f>
        <v>3641</v>
      </c>
      <c r="G18" s="266">
        <f t="shared" ref="G18:M18" si="2">SUM(G19:G32)</f>
        <v>3478</v>
      </c>
      <c r="H18" s="266">
        <f t="shared" si="2"/>
        <v>118</v>
      </c>
      <c r="I18" s="266">
        <f t="shared" si="2"/>
        <v>82</v>
      </c>
      <c r="J18" s="270">
        <f t="shared" si="2"/>
        <v>33486</v>
      </c>
      <c r="K18" s="266">
        <f>SUM(K19:K32)</f>
        <v>6857</v>
      </c>
      <c r="L18" s="266">
        <f t="shared" si="2"/>
        <v>6681</v>
      </c>
      <c r="M18" s="266">
        <f t="shared" si="2"/>
        <v>176</v>
      </c>
      <c r="O18" s="264"/>
    </row>
    <row r="19" spans="1:15" ht="24" customHeight="1" x14ac:dyDescent="0.15">
      <c r="A19" s="272" t="s">
        <v>480</v>
      </c>
      <c r="B19" s="272" t="s">
        <v>481</v>
      </c>
      <c r="C19" s="274">
        <v>304</v>
      </c>
      <c r="D19" s="273">
        <v>1</v>
      </c>
      <c r="E19" s="273">
        <v>231</v>
      </c>
      <c r="F19" s="273">
        <v>72</v>
      </c>
      <c r="G19" s="273">
        <v>56</v>
      </c>
      <c r="H19" s="273">
        <v>15</v>
      </c>
      <c r="I19" s="273" t="s">
        <v>473</v>
      </c>
      <c r="J19" s="274">
        <v>377</v>
      </c>
      <c r="K19" s="273">
        <f t="shared" ref="K19:K32" si="3">SUM(L19:M19)</f>
        <v>144</v>
      </c>
      <c r="L19" s="273">
        <v>129</v>
      </c>
      <c r="M19" s="273">
        <v>15</v>
      </c>
      <c r="O19" s="271"/>
    </row>
    <row r="20" spans="1:15" ht="24" customHeight="1" x14ac:dyDescent="0.15">
      <c r="A20" s="272" t="s">
        <v>482</v>
      </c>
      <c r="B20" s="272" t="s">
        <v>483</v>
      </c>
      <c r="C20" s="274">
        <v>314</v>
      </c>
      <c r="D20" s="273">
        <v>53</v>
      </c>
      <c r="E20" s="273">
        <v>233</v>
      </c>
      <c r="F20" s="273">
        <v>25</v>
      </c>
      <c r="G20" s="273">
        <v>19</v>
      </c>
      <c r="H20" s="273">
        <v>5</v>
      </c>
      <c r="I20" s="273">
        <v>3</v>
      </c>
      <c r="J20" s="274">
        <v>386</v>
      </c>
      <c r="K20" s="273">
        <f t="shared" si="3"/>
        <v>96</v>
      </c>
      <c r="L20" s="273">
        <v>92</v>
      </c>
      <c r="M20" s="273">
        <v>4</v>
      </c>
      <c r="O20" s="271"/>
    </row>
    <row r="21" spans="1:15" ht="24" customHeight="1" x14ac:dyDescent="0.15">
      <c r="A21" s="272" t="s">
        <v>484</v>
      </c>
      <c r="B21" s="272" t="s">
        <v>485</v>
      </c>
      <c r="C21" s="274">
        <v>1796</v>
      </c>
      <c r="D21" s="273">
        <v>43</v>
      </c>
      <c r="E21" s="273">
        <v>1455</v>
      </c>
      <c r="F21" s="273">
        <v>295</v>
      </c>
      <c r="G21" s="273">
        <v>271</v>
      </c>
      <c r="H21" s="273">
        <v>19</v>
      </c>
      <c r="I21" s="273">
        <v>3</v>
      </c>
      <c r="J21" s="274">
        <v>2043</v>
      </c>
      <c r="K21" s="273">
        <f t="shared" si="3"/>
        <v>537</v>
      </c>
      <c r="L21" s="273">
        <v>511</v>
      </c>
      <c r="M21" s="273">
        <v>26</v>
      </c>
      <c r="O21" s="271"/>
    </row>
    <row r="22" spans="1:15" ht="24" customHeight="1" x14ac:dyDescent="0.15">
      <c r="A22" s="272" t="s">
        <v>486</v>
      </c>
      <c r="B22" s="272" t="s">
        <v>487</v>
      </c>
      <c r="C22" s="274">
        <v>7185</v>
      </c>
      <c r="D22" s="273">
        <v>965</v>
      </c>
      <c r="E22" s="273">
        <v>5571</v>
      </c>
      <c r="F22" s="273">
        <v>621</v>
      </c>
      <c r="G22" s="273">
        <v>581</v>
      </c>
      <c r="H22" s="273">
        <v>27</v>
      </c>
      <c r="I22" s="273">
        <v>28</v>
      </c>
      <c r="J22" s="274">
        <v>8301</v>
      </c>
      <c r="K22" s="273">
        <f t="shared" si="3"/>
        <v>1724</v>
      </c>
      <c r="L22" s="273">
        <v>1674</v>
      </c>
      <c r="M22" s="273">
        <v>50</v>
      </c>
      <c r="O22" s="271"/>
    </row>
    <row r="23" spans="1:15" ht="24" customHeight="1" x14ac:dyDescent="0.15">
      <c r="A23" s="272" t="s">
        <v>488</v>
      </c>
      <c r="B23" s="272" t="s">
        <v>489</v>
      </c>
      <c r="C23" s="274">
        <v>1001</v>
      </c>
      <c r="D23" s="273">
        <v>52</v>
      </c>
      <c r="E23" s="273">
        <v>860</v>
      </c>
      <c r="F23" s="273">
        <v>89</v>
      </c>
      <c r="G23" s="273">
        <v>86</v>
      </c>
      <c r="H23" s="273">
        <v>2</v>
      </c>
      <c r="I23" s="273" t="s">
        <v>490</v>
      </c>
      <c r="J23" s="274">
        <v>1201</v>
      </c>
      <c r="K23" s="273">
        <f t="shared" si="3"/>
        <v>288</v>
      </c>
      <c r="L23" s="273">
        <v>285</v>
      </c>
      <c r="M23" s="273">
        <v>3</v>
      </c>
      <c r="O23" s="271"/>
    </row>
    <row r="24" spans="1:15" ht="24" customHeight="1" x14ac:dyDescent="0.15">
      <c r="A24" s="272" t="s">
        <v>491</v>
      </c>
      <c r="B24" s="272" t="s">
        <v>492</v>
      </c>
      <c r="C24" s="274">
        <v>470</v>
      </c>
      <c r="D24" s="273">
        <v>143</v>
      </c>
      <c r="E24" s="273">
        <v>299</v>
      </c>
      <c r="F24" s="273">
        <v>28</v>
      </c>
      <c r="G24" s="273">
        <v>25</v>
      </c>
      <c r="H24" s="273">
        <v>2</v>
      </c>
      <c r="I24" s="273" t="s">
        <v>473</v>
      </c>
      <c r="J24" s="274">
        <v>533</v>
      </c>
      <c r="K24" s="273">
        <f t="shared" si="3"/>
        <v>90</v>
      </c>
      <c r="L24" s="273">
        <v>86</v>
      </c>
      <c r="M24" s="273">
        <v>4</v>
      </c>
      <c r="O24" s="271"/>
    </row>
    <row r="25" spans="1:15" ht="24" customHeight="1" x14ac:dyDescent="0.15">
      <c r="A25" s="272" t="s">
        <v>493</v>
      </c>
      <c r="B25" s="272" t="s">
        <v>494</v>
      </c>
      <c r="C25" s="274">
        <v>1244</v>
      </c>
      <c r="D25" s="273">
        <v>302</v>
      </c>
      <c r="E25" s="273">
        <v>868</v>
      </c>
      <c r="F25" s="273">
        <v>74</v>
      </c>
      <c r="G25" s="273">
        <v>61</v>
      </c>
      <c r="H25" s="273">
        <v>11</v>
      </c>
      <c r="I25" s="273" t="s">
        <v>473</v>
      </c>
      <c r="J25" s="274">
        <v>1500</v>
      </c>
      <c r="K25" s="273">
        <f t="shared" si="3"/>
        <v>328</v>
      </c>
      <c r="L25" s="273">
        <v>310</v>
      </c>
      <c r="M25" s="273">
        <v>18</v>
      </c>
      <c r="O25" s="271"/>
    </row>
    <row r="26" spans="1:15" ht="24" customHeight="1" x14ac:dyDescent="0.15">
      <c r="A26" s="272" t="s">
        <v>495</v>
      </c>
      <c r="B26" s="272" t="s">
        <v>439</v>
      </c>
      <c r="C26" s="274">
        <v>2826</v>
      </c>
      <c r="D26" s="273">
        <v>523</v>
      </c>
      <c r="E26" s="273">
        <v>1922</v>
      </c>
      <c r="F26" s="273">
        <v>371</v>
      </c>
      <c r="G26" s="273">
        <v>356</v>
      </c>
      <c r="H26" s="273">
        <v>12</v>
      </c>
      <c r="I26" s="273">
        <v>10</v>
      </c>
      <c r="J26" s="274">
        <v>2850</v>
      </c>
      <c r="K26" s="273">
        <f t="shared" si="3"/>
        <v>392</v>
      </c>
      <c r="L26" s="273">
        <v>382</v>
      </c>
      <c r="M26" s="273">
        <v>10</v>
      </c>
      <c r="O26" s="271"/>
    </row>
    <row r="27" spans="1:15" ht="24" customHeight="1" x14ac:dyDescent="0.15">
      <c r="A27" s="272" t="s">
        <v>496</v>
      </c>
      <c r="B27" s="272" t="s">
        <v>497</v>
      </c>
      <c r="C27" s="274">
        <v>1829</v>
      </c>
      <c r="D27" s="273">
        <v>444</v>
      </c>
      <c r="E27" s="273">
        <v>1223</v>
      </c>
      <c r="F27" s="273">
        <v>155</v>
      </c>
      <c r="G27" s="273">
        <v>145</v>
      </c>
      <c r="H27" s="273">
        <v>6</v>
      </c>
      <c r="I27" s="273">
        <v>7</v>
      </c>
      <c r="J27" s="274">
        <v>2019</v>
      </c>
      <c r="K27" s="273">
        <f t="shared" si="3"/>
        <v>341</v>
      </c>
      <c r="L27" s="273">
        <v>332</v>
      </c>
      <c r="M27" s="273">
        <v>9</v>
      </c>
      <c r="O27" s="271"/>
    </row>
    <row r="28" spans="1:15" ht="24" customHeight="1" x14ac:dyDescent="0.15">
      <c r="A28" s="272" t="s">
        <v>498</v>
      </c>
      <c r="B28" s="272" t="s">
        <v>443</v>
      </c>
      <c r="C28" s="274">
        <v>1900</v>
      </c>
      <c r="D28" s="273">
        <v>111</v>
      </c>
      <c r="E28" s="273">
        <v>1275</v>
      </c>
      <c r="F28" s="273">
        <v>512</v>
      </c>
      <c r="G28" s="273">
        <v>504</v>
      </c>
      <c r="H28" s="273">
        <v>5</v>
      </c>
      <c r="I28" s="273">
        <v>2</v>
      </c>
      <c r="J28" s="274">
        <v>1893</v>
      </c>
      <c r="K28" s="273">
        <f t="shared" si="3"/>
        <v>502</v>
      </c>
      <c r="L28" s="273">
        <v>493</v>
      </c>
      <c r="M28" s="273">
        <v>9</v>
      </c>
      <c r="O28" s="271"/>
    </row>
    <row r="29" spans="1:15" ht="24" customHeight="1" x14ac:dyDescent="0.15">
      <c r="A29" s="272" t="s">
        <v>499</v>
      </c>
      <c r="B29" s="272" t="s">
        <v>445</v>
      </c>
      <c r="C29" s="274">
        <v>7069</v>
      </c>
      <c r="D29" s="273">
        <v>334</v>
      </c>
      <c r="E29" s="273">
        <v>5861</v>
      </c>
      <c r="F29" s="273">
        <v>853</v>
      </c>
      <c r="G29" s="273">
        <v>844</v>
      </c>
      <c r="H29" s="273">
        <v>5</v>
      </c>
      <c r="I29" s="273">
        <v>21</v>
      </c>
      <c r="J29" s="274">
        <v>7671</v>
      </c>
      <c r="K29" s="273">
        <f t="shared" si="3"/>
        <v>1451</v>
      </c>
      <c r="L29" s="273">
        <v>1441</v>
      </c>
      <c r="M29" s="273">
        <v>10</v>
      </c>
      <c r="O29" s="271"/>
    </row>
    <row r="30" spans="1:15" ht="24" customHeight="1" x14ac:dyDescent="0.15">
      <c r="A30" s="272" t="s">
        <v>500</v>
      </c>
      <c r="B30" s="272" t="s">
        <v>501</v>
      </c>
      <c r="C30" s="274">
        <v>659</v>
      </c>
      <c r="D30" s="273">
        <v>7</v>
      </c>
      <c r="E30" s="273">
        <v>479</v>
      </c>
      <c r="F30" s="273">
        <v>173</v>
      </c>
      <c r="G30" s="273">
        <v>172</v>
      </c>
      <c r="H30" s="273" t="s">
        <v>473</v>
      </c>
      <c r="I30" s="273" t="s">
        <v>473</v>
      </c>
      <c r="J30" s="274">
        <v>687</v>
      </c>
      <c r="K30" s="273">
        <f t="shared" si="3"/>
        <v>200</v>
      </c>
      <c r="L30" s="273">
        <v>200</v>
      </c>
      <c r="M30" s="273" t="s">
        <v>473</v>
      </c>
      <c r="O30" s="271"/>
    </row>
    <row r="31" spans="1:15" ht="24" customHeight="1" x14ac:dyDescent="0.15">
      <c r="A31" s="272" t="s">
        <v>502</v>
      </c>
      <c r="B31" s="272" t="s">
        <v>503</v>
      </c>
      <c r="C31" s="274">
        <v>2335</v>
      </c>
      <c r="D31" s="273">
        <v>293</v>
      </c>
      <c r="E31" s="273">
        <v>1829</v>
      </c>
      <c r="F31" s="273">
        <v>205</v>
      </c>
      <c r="G31" s="273">
        <v>195</v>
      </c>
      <c r="H31" s="273">
        <v>5</v>
      </c>
      <c r="I31" s="273">
        <v>8</v>
      </c>
      <c r="J31" s="274">
        <v>2585</v>
      </c>
      <c r="K31" s="273">
        <f t="shared" si="3"/>
        <v>450</v>
      </c>
      <c r="L31" s="273">
        <v>439</v>
      </c>
      <c r="M31" s="273">
        <v>11</v>
      </c>
      <c r="O31" s="271"/>
    </row>
    <row r="32" spans="1:15" ht="24" customHeight="1" x14ac:dyDescent="0.15">
      <c r="A32" s="272" t="s">
        <v>504</v>
      </c>
      <c r="B32" s="272" t="s">
        <v>505</v>
      </c>
      <c r="C32" s="274">
        <v>1293</v>
      </c>
      <c r="D32" s="273">
        <v>5</v>
      </c>
      <c r="E32" s="273">
        <v>1120</v>
      </c>
      <c r="F32" s="273">
        <v>168</v>
      </c>
      <c r="G32" s="273">
        <v>163</v>
      </c>
      <c r="H32" s="273">
        <v>4</v>
      </c>
      <c r="I32" s="273" t="s">
        <v>473</v>
      </c>
      <c r="J32" s="274">
        <v>1440</v>
      </c>
      <c r="K32" s="273">
        <f t="shared" si="3"/>
        <v>314</v>
      </c>
      <c r="L32" s="273">
        <v>307</v>
      </c>
      <c r="M32" s="273">
        <v>7</v>
      </c>
      <c r="O32" s="271"/>
    </row>
    <row r="33" spans="1:15" ht="24" customHeight="1" x14ac:dyDescent="0.15">
      <c r="A33" s="272"/>
      <c r="B33" s="272"/>
      <c r="C33" s="274"/>
      <c r="D33" s="273"/>
      <c r="E33" s="273"/>
      <c r="F33" s="273"/>
      <c r="G33" s="273"/>
      <c r="H33" s="273"/>
      <c r="I33" s="273"/>
      <c r="J33" s="274"/>
      <c r="K33" s="273"/>
      <c r="L33" s="273"/>
      <c r="M33" s="273"/>
      <c r="O33" s="271"/>
    </row>
    <row r="34" spans="1:15" ht="24" customHeight="1" thickBot="1" x14ac:dyDescent="0.2">
      <c r="A34" s="276" t="s">
        <v>506</v>
      </c>
      <c r="B34" s="427" t="s">
        <v>507</v>
      </c>
      <c r="C34" s="277">
        <f>D34+E34+F34+I34</f>
        <v>1645</v>
      </c>
      <c r="D34" s="278">
        <v>450</v>
      </c>
      <c r="E34" s="278">
        <v>797</v>
      </c>
      <c r="F34" s="278">
        <v>66</v>
      </c>
      <c r="G34" s="278">
        <v>48</v>
      </c>
      <c r="H34" s="278">
        <v>10</v>
      </c>
      <c r="I34" s="278">
        <v>332</v>
      </c>
      <c r="J34" s="277">
        <v>1611</v>
      </c>
      <c r="K34" s="278">
        <f>SUM(L34:M34)</f>
        <v>24</v>
      </c>
      <c r="L34" s="278">
        <v>20</v>
      </c>
      <c r="M34" s="278">
        <v>4</v>
      </c>
      <c r="O34" s="264"/>
    </row>
    <row r="35" spans="1:15" ht="15.95" customHeight="1" x14ac:dyDescent="0.15">
      <c r="B35" s="279" t="s">
        <v>508</v>
      </c>
      <c r="M35" s="120" t="s">
        <v>509</v>
      </c>
    </row>
    <row r="36" spans="1:15" x14ac:dyDescent="0.15">
      <c r="A36" s="107"/>
      <c r="B36" s="254" t="s">
        <v>510</v>
      </c>
    </row>
  </sheetData>
  <mergeCells count="7">
    <mergeCell ref="A18:B18"/>
    <mergeCell ref="A2:B5"/>
    <mergeCell ref="D4:E4"/>
    <mergeCell ref="F4:H4"/>
    <mergeCell ref="A6:B6"/>
    <mergeCell ref="A8:B8"/>
    <mergeCell ref="A13:B13"/>
  </mergeCells>
  <phoneticPr fontId="27"/>
  <hyperlinks>
    <hyperlink ref="P1" location="目次!R1C1" display="目次"/>
  </hyperlinks>
  <pageMargins left="0.86614173228346458" right="0.86614173228346458" top="0.98425196850393704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zoomScaleNormal="100" workbookViewId="0"/>
  </sheetViews>
  <sheetFormatPr defaultRowHeight="13.5" x14ac:dyDescent="0.15"/>
  <cols>
    <col min="1" max="1" width="6.25" style="78" customWidth="1"/>
    <col min="2" max="2" width="6.625" style="78" customWidth="1"/>
    <col min="3" max="4" width="7.125" style="78" bestFit="1" customWidth="1"/>
    <col min="5" max="8" width="6.125" style="78" bestFit="1" customWidth="1"/>
    <col min="9" max="10" width="4.625" style="78" bestFit="1" customWidth="1"/>
    <col min="11" max="11" width="4.375" style="78" bestFit="1" customWidth="1"/>
    <col min="12" max="12" width="3.5" style="78" bestFit="1" customWidth="1"/>
    <col min="13" max="13" width="7.5" style="78" bestFit="1" customWidth="1"/>
    <col min="14" max="14" width="4.75" style="78" customWidth="1"/>
    <col min="15" max="16" width="6.625" style="78" customWidth="1"/>
    <col min="17" max="16384" width="9" style="78"/>
  </cols>
  <sheetData>
    <row r="1" spans="1:18" ht="15.75" customHeight="1" x14ac:dyDescent="0.15">
      <c r="A1" s="211" t="s">
        <v>511</v>
      </c>
      <c r="R1" s="503" t="s">
        <v>707</v>
      </c>
    </row>
    <row r="2" spans="1:18" ht="14.25" thickBot="1" x14ac:dyDescent="0.2">
      <c r="P2" s="212" t="s">
        <v>689</v>
      </c>
    </row>
    <row r="3" spans="1:18" x14ac:dyDescent="0.15">
      <c r="A3" s="587" t="s">
        <v>512</v>
      </c>
      <c r="B3" s="589" t="s">
        <v>513</v>
      </c>
      <c r="C3" s="589"/>
      <c r="D3" s="589"/>
      <c r="E3" s="589"/>
      <c r="F3" s="589"/>
      <c r="G3" s="589"/>
      <c r="H3" s="589"/>
      <c r="I3" s="589"/>
      <c r="J3" s="589"/>
      <c r="K3" s="589"/>
      <c r="L3" s="587"/>
      <c r="M3" s="590" t="s">
        <v>514</v>
      </c>
      <c r="N3" s="280"/>
      <c r="O3" s="281" t="s">
        <v>515</v>
      </c>
      <c r="P3" s="282" t="s">
        <v>515</v>
      </c>
    </row>
    <row r="4" spans="1:18" ht="48" x14ac:dyDescent="0.15">
      <c r="A4" s="588"/>
      <c r="B4" s="283" t="s">
        <v>396</v>
      </c>
      <c r="C4" s="284" t="s">
        <v>516</v>
      </c>
      <c r="D4" s="285" t="s">
        <v>517</v>
      </c>
      <c r="E4" s="285" t="s">
        <v>255</v>
      </c>
      <c r="F4" s="285" t="s">
        <v>256</v>
      </c>
      <c r="G4" s="285" t="s">
        <v>257</v>
      </c>
      <c r="H4" s="285" t="s">
        <v>258</v>
      </c>
      <c r="I4" s="285" t="s">
        <v>259</v>
      </c>
      <c r="J4" s="285" t="s">
        <v>260</v>
      </c>
      <c r="K4" s="285" t="s">
        <v>261</v>
      </c>
      <c r="L4" s="284" t="s">
        <v>518</v>
      </c>
      <c r="M4" s="562"/>
      <c r="N4" s="284" t="s">
        <v>519</v>
      </c>
      <c r="O4" s="286" t="s">
        <v>520</v>
      </c>
      <c r="P4" s="287" t="s">
        <v>521</v>
      </c>
    </row>
    <row r="5" spans="1:18" ht="23.25" customHeight="1" x14ac:dyDescent="0.15">
      <c r="A5" s="428" t="s">
        <v>396</v>
      </c>
      <c r="B5" s="429">
        <v>38806</v>
      </c>
      <c r="C5" s="429">
        <v>11853</v>
      </c>
      <c r="D5" s="429">
        <v>11534</v>
      </c>
      <c r="E5" s="429">
        <v>6738</v>
      </c>
      <c r="F5" s="429">
        <v>4903</v>
      </c>
      <c r="G5" s="429">
        <v>2155</v>
      </c>
      <c r="H5" s="429">
        <v>1004</v>
      </c>
      <c r="I5" s="429">
        <v>446</v>
      </c>
      <c r="J5" s="429">
        <v>131</v>
      </c>
      <c r="K5" s="429">
        <v>35</v>
      </c>
      <c r="L5" s="429">
        <v>7</v>
      </c>
      <c r="M5" s="429">
        <v>96106</v>
      </c>
      <c r="N5" s="483">
        <v>2.4765799999999998</v>
      </c>
      <c r="O5" s="429">
        <v>253</v>
      </c>
      <c r="P5" s="429">
        <v>278</v>
      </c>
    </row>
    <row r="6" spans="1:18" ht="27.75" thickBot="1" x14ac:dyDescent="0.2">
      <c r="A6" s="430" t="s">
        <v>353</v>
      </c>
      <c r="B6" s="481">
        <v>13053</v>
      </c>
      <c r="C6" s="481">
        <v>4769</v>
      </c>
      <c r="D6" s="481">
        <v>3827</v>
      </c>
      <c r="E6" s="481">
        <v>2089</v>
      </c>
      <c r="F6" s="481">
        <v>1422</v>
      </c>
      <c r="G6" s="481">
        <v>574</v>
      </c>
      <c r="H6" s="481">
        <v>242</v>
      </c>
      <c r="I6" s="481">
        <v>96</v>
      </c>
      <c r="J6" s="481">
        <v>24</v>
      </c>
      <c r="K6" s="481">
        <v>10</v>
      </c>
      <c r="L6" s="482" t="s">
        <v>274</v>
      </c>
      <c r="M6" s="481">
        <v>29654</v>
      </c>
      <c r="N6" s="484">
        <v>2.2718099999999999</v>
      </c>
      <c r="O6" s="481">
        <v>92</v>
      </c>
      <c r="P6" s="481">
        <v>112</v>
      </c>
    </row>
    <row r="7" spans="1:18" x14ac:dyDescent="0.15">
      <c r="P7" s="212" t="s">
        <v>690</v>
      </c>
    </row>
  </sheetData>
  <mergeCells count="3">
    <mergeCell ref="A3:A4"/>
    <mergeCell ref="B3:L3"/>
    <mergeCell ref="M3:M4"/>
  </mergeCells>
  <phoneticPr fontId="27"/>
  <hyperlinks>
    <hyperlink ref="R1" location="目次!R1C1" display="目次"/>
  </hyperlinks>
  <pageMargins left="0.73" right="0.71" top="0.98425196850393704" bottom="0.98425196850393704" header="0.51181102362204722" footer="0.51181102362204722"/>
  <pageSetup paperSize="9" scale="9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showGridLines="0" zoomScaleNormal="100" workbookViewId="0"/>
  </sheetViews>
  <sheetFormatPr defaultRowHeight="13.5" x14ac:dyDescent="0.15"/>
  <cols>
    <col min="1" max="1" width="6.375" style="79" customWidth="1"/>
    <col min="2" max="15" width="5.625" style="79" customWidth="1"/>
    <col min="16" max="16384" width="9" style="79"/>
  </cols>
  <sheetData>
    <row r="1" spans="1:17" ht="15.75" customHeight="1" x14ac:dyDescent="0.15">
      <c r="A1" s="106" t="s">
        <v>522</v>
      </c>
      <c r="Q1" s="504" t="s">
        <v>707</v>
      </c>
    </row>
    <row r="2" spans="1:17" x14ac:dyDescent="0.15">
      <c r="A2" s="77"/>
      <c r="O2" s="122"/>
    </row>
    <row r="3" spans="1:17" ht="14.25" thickBot="1" x14ac:dyDescent="0.2">
      <c r="O3" s="122" t="s">
        <v>691</v>
      </c>
    </row>
    <row r="4" spans="1:17" x14ac:dyDescent="0.15">
      <c r="A4" s="591" t="s">
        <v>512</v>
      </c>
      <c r="B4" s="593" t="s">
        <v>357</v>
      </c>
      <c r="C4" s="594"/>
      <c r="D4" s="594"/>
      <c r="E4" s="594"/>
      <c r="F4" s="594"/>
      <c r="G4" s="594"/>
      <c r="H4" s="594"/>
      <c r="I4" s="594" t="s">
        <v>523</v>
      </c>
      <c r="J4" s="594"/>
      <c r="K4" s="594"/>
      <c r="L4" s="594"/>
      <c r="M4" s="594"/>
      <c r="N4" s="594"/>
      <c r="O4" s="595"/>
    </row>
    <row r="5" spans="1:17" ht="63.75" x14ac:dyDescent="0.15">
      <c r="A5" s="592"/>
      <c r="B5" s="431" t="s">
        <v>524</v>
      </c>
      <c r="C5" s="288" t="s">
        <v>525</v>
      </c>
      <c r="D5" s="288" t="s">
        <v>526</v>
      </c>
      <c r="E5" s="288" t="s">
        <v>527</v>
      </c>
      <c r="F5" s="288" t="s">
        <v>528</v>
      </c>
      <c r="G5" s="288" t="s">
        <v>529</v>
      </c>
      <c r="H5" s="288" t="s">
        <v>530</v>
      </c>
      <c r="I5" s="431" t="s">
        <v>531</v>
      </c>
      <c r="J5" s="288" t="s">
        <v>525</v>
      </c>
      <c r="K5" s="288" t="s">
        <v>526</v>
      </c>
      <c r="L5" s="288" t="s">
        <v>527</v>
      </c>
      <c r="M5" s="288" t="s">
        <v>528</v>
      </c>
      <c r="N5" s="288" t="s">
        <v>529</v>
      </c>
      <c r="O5" s="289" t="s">
        <v>530</v>
      </c>
    </row>
    <row r="6" spans="1:17" ht="29.25" customHeight="1" thickBot="1" x14ac:dyDescent="0.2">
      <c r="A6" s="432" t="s">
        <v>396</v>
      </c>
      <c r="B6" s="433">
        <v>97</v>
      </c>
      <c r="C6" s="433">
        <v>2</v>
      </c>
      <c r="D6" s="433">
        <v>5</v>
      </c>
      <c r="E6" s="433">
        <v>80</v>
      </c>
      <c r="F6" s="434" t="s">
        <v>274</v>
      </c>
      <c r="G6" s="434" t="s">
        <v>532</v>
      </c>
      <c r="H6" s="435">
        <v>9</v>
      </c>
      <c r="I6" s="433">
        <v>2058</v>
      </c>
      <c r="J6" s="433">
        <v>52</v>
      </c>
      <c r="K6" s="433">
        <v>227</v>
      </c>
      <c r="L6" s="433">
        <v>1766</v>
      </c>
      <c r="M6" s="436" t="s">
        <v>466</v>
      </c>
      <c r="N6" s="433">
        <v>4</v>
      </c>
      <c r="O6" s="436">
        <v>9</v>
      </c>
    </row>
    <row r="7" spans="1:17" x14ac:dyDescent="0.15">
      <c r="B7" s="291"/>
      <c r="O7" s="208" t="s">
        <v>690</v>
      </c>
    </row>
    <row r="11" spans="1:17" x14ac:dyDescent="0.15">
      <c r="A11" s="437"/>
      <c r="B11" s="437"/>
      <c r="C11" s="437"/>
      <c r="D11" s="437"/>
      <c r="E11" s="437"/>
      <c r="F11" s="437"/>
      <c r="G11" s="437"/>
      <c r="H11" s="437"/>
      <c r="I11" s="437"/>
      <c r="J11" s="437"/>
      <c r="K11" s="437"/>
      <c r="L11" s="437"/>
      <c r="N11" s="437"/>
    </row>
    <row r="12" spans="1:17" x14ac:dyDescent="0.15">
      <c r="A12" s="324"/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N12" s="324"/>
    </row>
  </sheetData>
  <mergeCells count="3">
    <mergeCell ref="A4:A5"/>
    <mergeCell ref="B4:H4"/>
    <mergeCell ref="I4:O4"/>
  </mergeCells>
  <phoneticPr fontId="27"/>
  <hyperlinks>
    <hyperlink ref="Q1" location="目次!R1C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1"/>
  <sheetViews>
    <sheetView topLeftCell="A13" zoomScaleNormal="100" zoomScaleSheetLayoutView="100" workbookViewId="0"/>
  </sheetViews>
  <sheetFormatPr defaultRowHeight="13.5" x14ac:dyDescent="0.15"/>
  <cols>
    <col min="1" max="6" width="1.5" style="292" customWidth="1"/>
    <col min="7" max="7" width="41.375" style="292" customWidth="1"/>
    <col min="8" max="9" width="6.875" style="292" customWidth="1"/>
    <col min="10" max="11" width="6.875" style="292" hidden="1" customWidth="1"/>
    <col min="12" max="14" width="6.75" style="292" customWidth="1"/>
    <col min="15" max="20" width="1.5" style="292" hidden="1" customWidth="1"/>
    <col min="21" max="21" width="37.25" style="292" hidden="1" customWidth="1"/>
    <col min="22" max="22" width="6.375" style="292" customWidth="1"/>
    <col min="23" max="24" width="6.875" style="292" customWidth="1"/>
    <col min="25" max="25" width="6.375" style="292" hidden="1" customWidth="1"/>
    <col min="26" max="26" width="6.875" style="292" hidden="1" customWidth="1"/>
    <col min="27" max="27" width="6.375" style="292" customWidth="1"/>
    <col min="28" max="28" width="6.875" style="292" customWidth="1"/>
    <col min="29" max="16384" width="9" style="292"/>
  </cols>
  <sheetData>
    <row r="1" spans="1:30" ht="18.75" customHeight="1" thickBot="1" x14ac:dyDescent="0.2">
      <c r="A1" s="474" t="s">
        <v>262</v>
      </c>
      <c r="AB1" s="293" t="s">
        <v>692</v>
      </c>
      <c r="AD1" s="507" t="s">
        <v>708</v>
      </c>
    </row>
    <row r="2" spans="1:30" s="298" customFormat="1" ht="13.5" customHeight="1" x14ac:dyDescent="0.15">
      <c r="A2" s="294"/>
      <c r="B2" s="295"/>
      <c r="C2" s="295"/>
      <c r="D2" s="295"/>
      <c r="E2" s="295"/>
      <c r="F2" s="295"/>
      <c r="G2" s="296"/>
      <c r="H2" s="297"/>
      <c r="I2" s="297"/>
      <c r="J2" s="297"/>
      <c r="K2" s="297"/>
      <c r="L2" s="607" t="s">
        <v>263</v>
      </c>
      <c r="M2" s="608"/>
      <c r="N2" s="608"/>
      <c r="O2" s="608"/>
      <c r="P2" s="608"/>
      <c r="Q2" s="608"/>
      <c r="R2" s="608"/>
      <c r="S2" s="608"/>
      <c r="T2" s="608"/>
      <c r="U2" s="608"/>
      <c r="V2" s="608"/>
      <c r="W2" s="608"/>
      <c r="X2" s="608"/>
      <c r="Y2" s="608"/>
      <c r="Z2" s="608"/>
      <c r="AA2" s="608"/>
      <c r="AB2" s="608"/>
    </row>
    <row r="3" spans="1:30" s="298" customFormat="1" ht="22.5" customHeight="1" x14ac:dyDescent="0.15">
      <c r="A3" s="299"/>
      <c r="B3" s="300"/>
      <c r="C3" s="300"/>
      <c r="D3" s="300"/>
      <c r="E3" s="300"/>
      <c r="F3" s="300"/>
      <c r="G3" s="301"/>
      <c r="H3" s="302"/>
      <c r="I3" s="302"/>
      <c r="J3" s="302"/>
      <c r="K3" s="302"/>
      <c r="L3" s="611" t="s">
        <v>264</v>
      </c>
      <c r="M3" s="612"/>
      <c r="N3" s="612"/>
      <c r="O3" s="496"/>
      <c r="P3" s="497"/>
      <c r="Q3" s="497"/>
      <c r="R3" s="497"/>
      <c r="S3" s="497"/>
      <c r="T3" s="497"/>
      <c r="U3" s="498"/>
      <c r="V3" s="611" t="s">
        <v>265</v>
      </c>
      <c r="W3" s="612"/>
      <c r="X3" s="613"/>
      <c r="Y3" s="439" t="s">
        <v>584</v>
      </c>
      <c r="Z3" s="440"/>
      <c r="AA3" s="609" t="s">
        <v>266</v>
      </c>
      <c r="AB3" s="610"/>
    </row>
    <row r="4" spans="1:30" s="298" customFormat="1" ht="33.75" x14ac:dyDescent="0.15">
      <c r="A4" s="303" t="s">
        <v>267</v>
      </c>
      <c r="B4" s="303"/>
      <c r="C4" s="303"/>
      <c r="D4" s="303"/>
      <c r="E4" s="303"/>
      <c r="F4" s="303"/>
      <c r="G4" s="304"/>
      <c r="H4" s="305" t="s">
        <v>268</v>
      </c>
      <c r="I4" s="305" t="s">
        <v>269</v>
      </c>
      <c r="J4" s="305" t="s">
        <v>585</v>
      </c>
      <c r="K4" s="305" t="s">
        <v>586</v>
      </c>
      <c r="L4" s="306" t="s">
        <v>270</v>
      </c>
      <c r="M4" s="306" t="s">
        <v>271</v>
      </c>
      <c r="N4" s="307" t="s">
        <v>272</v>
      </c>
      <c r="O4" s="303" t="s">
        <v>267</v>
      </c>
      <c r="P4" s="303"/>
      <c r="Q4" s="303"/>
      <c r="R4" s="303"/>
      <c r="S4" s="303"/>
      <c r="T4" s="303"/>
      <c r="U4" s="304"/>
      <c r="V4" s="493" t="s">
        <v>270</v>
      </c>
      <c r="W4" s="306" t="s">
        <v>271</v>
      </c>
      <c r="X4" s="308" t="s">
        <v>273</v>
      </c>
      <c r="Y4" s="309" t="s">
        <v>270</v>
      </c>
      <c r="Z4" s="309" t="s">
        <v>271</v>
      </c>
      <c r="AA4" s="309" t="s">
        <v>270</v>
      </c>
      <c r="AB4" s="310" t="s">
        <v>271</v>
      </c>
    </row>
    <row r="5" spans="1:30" s="312" customFormat="1" ht="14.25" customHeight="1" x14ac:dyDescent="0.15">
      <c r="A5" s="596" t="s">
        <v>587</v>
      </c>
      <c r="B5" s="596"/>
      <c r="C5" s="596"/>
      <c r="D5" s="596"/>
      <c r="E5" s="596"/>
      <c r="F5" s="596"/>
      <c r="G5" s="597"/>
      <c r="H5" s="311">
        <v>38806</v>
      </c>
      <c r="I5" s="311">
        <v>96106</v>
      </c>
      <c r="J5" s="311"/>
      <c r="L5" s="313">
        <v>3710</v>
      </c>
      <c r="M5" s="313">
        <v>14485</v>
      </c>
      <c r="N5" s="491">
        <v>4434</v>
      </c>
      <c r="O5" s="596" t="s">
        <v>587</v>
      </c>
      <c r="P5" s="596"/>
      <c r="Q5" s="596"/>
      <c r="R5" s="596"/>
      <c r="S5" s="596"/>
      <c r="T5" s="596"/>
      <c r="U5" s="597"/>
      <c r="V5" s="313">
        <v>8422</v>
      </c>
      <c r="W5" s="313">
        <v>36319</v>
      </c>
      <c r="X5" s="491">
        <v>15097</v>
      </c>
      <c r="Y5" s="313"/>
      <c r="Z5" s="313"/>
      <c r="AA5" s="313">
        <v>3903</v>
      </c>
      <c r="AB5" s="313">
        <v>20154</v>
      </c>
    </row>
    <row r="6" spans="1:30" s="312" customFormat="1" ht="14.25" customHeight="1" x14ac:dyDescent="0.15">
      <c r="A6" s="314"/>
      <c r="B6" s="314" t="s">
        <v>588</v>
      </c>
      <c r="C6" s="314"/>
      <c r="D6" s="596" t="s">
        <v>694</v>
      </c>
      <c r="E6" s="596"/>
      <c r="F6" s="596"/>
      <c r="G6" s="597"/>
      <c r="H6" s="311">
        <v>26550</v>
      </c>
      <c r="I6" s="311">
        <v>83262</v>
      </c>
      <c r="J6" s="311"/>
      <c r="L6" s="313">
        <v>3287</v>
      </c>
      <c r="M6" s="313">
        <v>14419</v>
      </c>
      <c r="N6" s="491">
        <v>4418</v>
      </c>
      <c r="O6" s="314"/>
      <c r="P6" s="314" t="s">
        <v>588</v>
      </c>
      <c r="Q6" s="314"/>
      <c r="R6" s="596" t="s">
        <v>589</v>
      </c>
      <c r="S6" s="596"/>
      <c r="T6" s="596"/>
      <c r="U6" s="597"/>
      <c r="V6" s="313">
        <v>8382</v>
      </c>
      <c r="W6" s="313">
        <v>36171</v>
      </c>
      <c r="X6" s="491">
        <v>15038</v>
      </c>
      <c r="Y6" s="313"/>
      <c r="Z6" s="313"/>
      <c r="AA6" s="313">
        <v>3895</v>
      </c>
      <c r="AB6" s="313">
        <v>20104</v>
      </c>
    </row>
    <row r="7" spans="1:30" s="312" customFormat="1" ht="14.25" customHeight="1" x14ac:dyDescent="0.15">
      <c r="A7" s="314"/>
      <c r="B7" s="314"/>
      <c r="C7" s="314" t="s">
        <v>590</v>
      </c>
      <c r="D7" s="314"/>
      <c r="E7" s="596" t="s">
        <v>591</v>
      </c>
      <c r="F7" s="596"/>
      <c r="G7" s="597"/>
      <c r="H7" s="311">
        <v>20883</v>
      </c>
      <c r="I7" s="311">
        <v>57480</v>
      </c>
      <c r="J7" s="311"/>
      <c r="L7" s="313">
        <v>2451</v>
      </c>
      <c r="M7" s="313">
        <v>9462</v>
      </c>
      <c r="N7" s="491">
        <v>3299</v>
      </c>
      <c r="O7" s="314"/>
      <c r="P7" s="314"/>
      <c r="Q7" s="314" t="s">
        <v>590</v>
      </c>
      <c r="R7" s="314"/>
      <c r="S7" s="596" t="s">
        <v>591</v>
      </c>
      <c r="T7" s="596"/>
      <c r="U7" s="597"/>
      <c r="V7" s="313">
        <v>5877</v>
      </c>
      <c r="W7" s="313">
        <v>22212</v>
      </c>
      <c r="X7" s="491">
        <v>10539</v>
      </c>
      <c r="Y7" s="313"/>
      <c r="Z7" s="313"/>
      <c r="AA7" s="313" t="s">
        <v>592</v>
      </c>
      <c r="AB7" s="313" t="s">
        <v>592</v>
      </c>
    </row>
    <row r="8" spans="1:30" s="312" customFormat="1" ht="14.25" customHeight="1" x14ac:dyDescent="0.15">
      <c r="A8" s="314"/>
      <c r="B8" s="314"/>
      <c r="C8" s="314"/>
      <c r="D8" s="315" t="s">
        <v>593</v>
      </c>
      <c r="E8" s="315"/>
      <c r="F8" s="596" t="s">
        <v>594</v>
      </c>
      <c r="G8" s="597"/>
      <c r="H8" s="311">
        <v>8315</v>
      </c>
      <c r="I8" s="311">
        <v>16630</v>
      </c>
      <c r="J8" s="311"/>
      <c r="L8" s="313" t="s">
        <v>592</v>
      </c>
      <c r="M8" s="313" t="s">
        <v>592</v>
      </c>
      <c r="N8" s="491" t="s">
        <v>592</v>
      </c>
      <c r="O8" s="314"/>
      <c r="P8" s="314"/>
      <c r="Q8" s="314"/>
      <c r="R8" s="315" t="s">
        <v>593</v>
      </c>
      <c r="S8" s="315"/>
      <c r="T8" s="596" t="s">
        <v>594</v>
      </c>
      <c r="U8" s="597"/>
      <c r="V8" s="313" t="s">
        <v>592</v>
      </c>
      <c r="W8" s="313" t="s">
        <v>592</v>
      </c>
      <c r="X8" s="491" t="s">
        <v>592</v>
      </c>
      <c r="Y8" s="313"/>
      <c r="Z8" s="313"/>
      <c r="AA8" s="313" t="s">
        <v>592</v>
      </c>
      <c r="AB8" s="313" t="s">
        <v>592</v>
      </c>
    </row>
    <row r="9" spans="1:30" s="312" customFormat="1" ht="14.25" customHeight="1" x14ac:dyDescent="0.15">
      <c r="A9" s="314"/>
      <c r="B9" s="314"/>
      <c r="C9" s="314"/>
      <c r="D9" s="315" t="s">
        <v>595</v>
      </c>
      <c r="E9" s="315"/>
      <c r="F9" s="596" t="s">
        <v>596</v>
      </c>
      <c r="G9" s="597"/>
      <c r="H9" s="311">
        <v>8939</v>
      </c>
      <c r="I9" s="311">
        <v>32476</v>
      </c>
      <c r="J9" s="311"/>
      <c r="L9" s="313">
        <v>2310</v>
      </c>
      <c r="M9" s="313">
        <v>9030</v>
      </c>
      <c r="N9" s="491">
        <v>3116</v>
      </c>
      <c r="O9" s="314"/>
      <c r="P9" s="314"/>
      <c r="Q9" s="314"/>
      <c r="R9" s="315" t="s">
        <v>595</v>
      </c>
      <c r="S9" s="315"/>
      <c r="T9" s="596" t="s">
        <v>596</v>
      </c>
      <c r="U9" s="597"/>
      <c r="V9" s="313">
        <v>5063</v>
      </c>
      <c r="W9" s="313">
        <v>19936</v>
      </c>
      <c r="X9" s="491">
        <v>9237</v>
      </c>
      <c r="Y9" s="313"/>
      <c r="Z9" s="313"/>
      <c r="AA9" s="313" t="s">
        <v>592</v>
      </c>
      <c r="AB9" s="313" t="s">
        <v>592</v>
      </c>
    </row>
    <row r="10" spans="1:30" s="312" customFormat="1" ht="14.25" customHeight="1" x14ac:dyDescent="0.15">
      <c r="A10" s="314"/>
      <c r="B10" s="314"/>
      <c r="C10" s="314"/>
      <c r="D10" s="315" t="s">
        <v>597</v>
      </c>
      <c r="E10" s="315"/>
      <c r="F10" s="596" t="s">
        <v>598</v>
      </c>
      <c r="G10" s="597"/>
      <c r="H10" s="311">
        <v>547</v>
      </c>
      <c r="I10" s="311">
        <v>1227</v>
      </c>
      <c r="J10" s="311"/>
      <c r="L10" s="313">
        <v>8</v>
      </c>
      <c r="M10" s="313">
        <v>23</v>
      </c>
      <c r="N10" s="491">
        <v>9</v>
      </c>
      <c r="O10" s="314"/>
      <c r="P10" s="314"/>
      <c r="Q10" s="314"/>
      <c r="R10" s="315" t="s">
        <v>597</v>
      </c>
      <c r="S10" s="315"/>
      <c r="T10" s="596" t="s">
        <v>598</v>
      </c>
      <c r="U10" s="597"/>
      <c r="V10" s="313">
        <v>73</v>
      </c>
      <c r="W10" s="313">
        <v>189</v>
      </c>
      <c r="X10" s="491">
        <v>106</v>
      </c>
      <c r="Y10" s="313"/>
      <c r="Z10" s="313"/>
      <c r="AA10" s="313" t="s">
        <v>592</v>
      </c>
      <c r="AB10" s="313" t="s">
        <v>592</v>
      </c>
    </row>
    <row r="11" spans="1:30" s="312" customFormat="1" ht="14.25" customHeight="1" x14ac:dyDescent="0.15">
      <c r="A11" s="314"/>
      <c r="B11" s="314"/>
      <c r="C11" s="314"/>
      <c r="D11" s="315" t="s">
        <v>599</v>
      </c>
      <c r="E11" s="315"/>
      <c r="F11" s="596" t="s">
        <v>600</v>
      </c>
      <c r="G11" s="597"/>
      <c r="H11" s="311">
        <v>3082</v>
      </c>
      <c r="I11" s="311">
        <v>7147</v>
      </c>
      <c r="J11" s="311"/>
      <c r="L11" s="313">
        <v>133</v>
      </c>
      <c r="M11" s="313">
        <v>409</v>
      </c>
      <c r="N11" s="491">
        <v>174</v>
      </c>
      <c r="O11" s="314"/>
      <c r="P11" s="314"/>
      <c r="Q11" s="314"/>
      <c r="R11" s="315" t="s">
        <v>599</v>
      </c>
      <c r="S11" s="315"/>
      <c r="T11" s="596" t="s">
        <v>600</v>
      </c>
      <c r="U11" s="597"/>
      <c r="V11" s="313">
        <v>741</v>
      </c>
      <c r="W11" s="313">
        <v>2087</v>
      </c>
      <c r="X11" s="491">
        <v>1196</v>
      </c>
      <c r="Y11" s="313"/>
      <c r="Z11" s="313"/>
      <c r="AA11" s="313" t="s">
        <v>592</v>
      </c>
      <c r="AB11" s="313" t="s">
        <v>592</v>
      </c>
    </row>
    <row r="12" spans="1:30" s="312" customFormat="1" ht="14.25" customHeight="1" x14ac:dyDescent="0.15">
      <c r="A12" s="314"/>
      <c r="B12" s="314"/>
      <c r="C12" s="314"/>
      <c r="D12" s="315"/>
      <c r="E12" s="315"/>
      <c r="F12" s="485"/>
      <c r="G12" s="486"/>
      <c r="H12" s="311"/>
      <c r="I12" s="311"/>
      <c r="J12" s="311"/>
      <c r="L12" s="313"/>
      <c r="M12" s="313"/>
      <c r="N12" s="491"/>
      <c r="O12" s="314"/>
      <c r="P12" s="314"/>
      <c r="Q12" s="314"/>
      <c r="R12" s="315"/>
      <c r="S12" s="315"/>
      <c r="T12" s="485"/>
      <c r="U12" s="486"/>
      <c r="V12" s="313"/>
      <c r="W12" s="313"/>
      <c r="X12" s="491"/>
      <c r="Y12" s="313"/>
      <c r="Z12" s="313"/>
      <c r="AA12" s="313"/>
      <c r="AB12" s="313"/>
    </row>
    <row r="13" spans="1:30" s="312" customFormat="1" ht="14.25" customHeight="1" x14ac:dyDescent="0.15">
      <c r="A13" s="314"/>
      <c r="B13" s="314"/>
      <c r="C13" s="314" t="s">
        <v>601</v>
      </c>
      <c r="D13" s="314"/>
      <c r="E13" s="596" t="s">
        <v>695</v>
      </c>
      <c r="F13" s="596"/>
      <c r="G13" s="597"/>
      <c r="H13" s="311">
        <v>5667</v>
      </c>
      <c r="I13" s="311">
        <v>25782</v>
      </c>
      <c r="J13" s="311"/>
      <c r="L13" s="313">
        <v>836</v>
      </c>
      <c r="M13" s="313">
        <v>4957</v>
      </c>
      <c r="N13" s="491">
        <v>1119</v>
      </c>
      <c r="O13" s="314"/>
      <c r="P13" s="314"/>
      <c r="Q13" s="314" t="s">
        <v>601</v>
      </c>
      <c r="R13" s="314"/>
      <c r="S13" s="596" t="s">
        <v>602</v>
      </c>
      <c r="T13" s="596"/>
      <c r="U13" s="597"/>
      <c r="V13" s="313">
        <v>2505</v>
      </c>
      <c r="W13" s="313">
        <v>13959</v>
      </c>
      <c r="X13" s="491">
        <v>4499</v>
      </c>
      <c r="Y13" s="313"/>
      <c r="Z13" s="313"/>
      <c r="AA13" s="313">
        <v>3895</v>
      </c>
      <c r="AB13" s="313">
        <v>20104</v>
      </c>
    </row>
    <row r="14" spans="1:30" s="312" customFormat="1" ht="14.25" customHeight="1" x14ac:dyDescent="0.15">
      <c r="A14" s="314"/>
      <c r="B14" s="314"/>
      <c r="C14" s="314"/>
      <c r="D14" s="315" t="s">
        <v>603</v>
      </c>
      <c r="E14" s="315"/>
      <c r="F14" s="596" t="s">
        <v>604</v>
      </c>
      <c r="G14" s="597"/>
      <c r="H14" s="311">
        <v>343</v>
      </c>
      <c r="I14" s="311">
        <v>1372</v>
      </c>
      <c r="J14" s="311"/>
      <c r="L14" s="313" t="s">
        <v>592</v>
      </c>
      <c r="M14" s="313" t="s">
        <v>592</v>
      </c>
      <c r="N14" s="491" t="s">
        <v>592</v>
      </c>
      <c r="O14" s="314"/>
      <c r="P14" s="314"/>
      <c r="Q14" s="314"/>
      <c r="R14" s="315" t="s">
        <v>603</v>
      </c>
      <c r="S14" s="315"/>
      <c r="T14" s="596" t="s">
        <v>604</v>
      </c>
      <c r="U14" s="597"/>
      <c r="V14" s="313" t="s">
        <v>592</v>
      </c>
      <c r="W14" s="313" t="s">
        <v>592</v>
      </c>
      <c r="X14" s="491" t="s">
        <v>592</v>
      </c>
      <c r="Y14" s="313"/>
      <c r="Z14" s="313"/>
      <c r="AA14" s="313" t="s">
        <v>592</v>
      </c>
      <c r="AB14" s="313" t="s">
        <v>592</v>
      </c>
    </row>
    <row r="15" spans="1:30" s="312" customFormat="1" ht="14.25" customHeight="1" x14ac:dyDescent="0.15">
      <c r="A15" s="314"/>
      <c r="B15" s="314"/>
      <c r="C15" s="314"/>
      <c r="D15" s="315"/>
      <c r="E15" s="315" t="s">
        <v>605</v>
      </c>
      <c r="F15" s="315"/>
      <c r="G15" s="317" t="s">
        <v>696</v>
      </c>
      <c r="H15" s="311">
        <v>282</v>
      </c>
      <c r="I15" s="311">
        <v>1128</v>
      </c>
      <c r="J15" s="311"/>
      <c r="L15" s="313" t="s">
        <v>607</v>
      </c>
      <c r="M15" s="313" t="s">
        <v>607</v>
      </c>
      <c r="N15" s="491" t="s">
        <v>607</v>
      </c>
      <c r="O15" s="314"/>
      <c r="P15" s="314"/>
      <c r="Q15" s="314"/>
      <c r="R15" s="315"/>
      <c r="S15" s="315" t="s">
        <v>605</v>
      </c>
      <c r="T15" s="315"/>
      <c r="U15" s="317" t="s">
        <v>606</v>
      </c>
      <c r="V15" s="313" t="s">
        <v>607</v>
      </c>
      <c r="W15" s="313" t="s">
        <v>607</v>
      </c>
      <c r="X15" s="491" t="s">
        <v>607</v>
      </c>
      <c r="Y15" s="313"/>
      <c r="Z15" s="313"/>
      <c r="AA15" s="313" t="s">
        <v>607</v>
      </c>
      <c r="AB15" s="313" t="s">
        <v>607</v>
      </c>
    </row>
    <row r="16" spans="1:30" s="312" customFormat="1" ht="14.25" customHeight="1" x14ac:dyDescent="0.15">
      <c r="A16" s="314"/>
      <c r="B16" s="314"/>
      <c r="C16" s="314"/>
      <c r="D16" s="315"/>
      <c r="E16" s="315" t="s">
        <v>608</v>
      </c>
      <c r="F16" s="315"/>
      <c r="G16" s="317" t="s">
        <v>697</v>
      </c>
      <c r="H16" s="311">
        <v>61</v>
      </c>
      <c r="I16" s="311">
        <v>244</v>
      </c>
      <c r="J16" s="311"/>
      <c r="L16" s="313" t="s">
        <v>592</v>
      </c>
      <c r="M16" s="313" t="s">
        <v>592</v>
      </c>
      <c r="N16" s="491" t="s">
        <v>592</v>
      </c>
      <c r="O16" s="314"/>
      <c r="P16" s="314"/>
      <c r="Q16" s="314"/>
      <c r="R16" s="315"/>
      <c r="S16" s="315" t="s">
        <v>608</v>
      </c>
      <c r="T16" s="315"/>
      <c r="U16" s="317" t="s">
        <v>609</v>
      </c>
      <c r="V16" s="313" t="s">
        <v>592</v>
      </c>
      <c r="W16" s="313" t="s">
        <v>592</v>
      </c>
      <c r="X16" s="491" t="s">
        <v>592</v>
      </c>
      <c r="Y16" s="313"/>
      <c r="Z16" s="313"/>
      <c r="AA16" s="313" t="s">
        <v>592</v>
      </c>
      <c r="AB16" s="313" t="s">
        <v>592</v>
      </c>
    </row>
    <row r="17" spans="1:28" s="312" customFormat="1" ht="14.25" customHeight="1" x14ac:dyDescent="0.15">
      <c r="A17" s="314"/>
      <c r="B17" s="314"/>
      <c r="C17" s="314"/>
      <c r="D17" s="315"/>
      <c r="E17" s="315"/>
      <c r="F17" s="315"/>
      <c r="G17" s="486"/>
      <c r="H17" s="311"/>
      <c r="I17" s="311"/>
      <c r="J17" s="311"/>
      <c r="L17" s="313"/>
      <c r="M17" s="313"/>
      <c r="N17" s="491"/>
      <c r="O17" s="314"/>
      <c r="P17" s="314"/>
      <c r="Q17" s="314"/>
      <c r="R17" s="315"/>
      <c r="S17" s="315"/>
      <c r="T17" s="315"/>
      <c r="U17" s="486"/>
      <c r="V17" s="313"/>
      <c r="W17" s="313"/>
      <c r="X17" s="491"/>
      <c r="Y17" s="313"/>
      <c r="Z17" s="313"/>
      <c r="AA17" s="313"/>
      <c r="AB17" s="313"/>
    </row>
    <row r="18" spans="1:28" s="312" customFormat="1" ht="14.25" customHeight="1" x14ac:dyDescent="0.15">
      <c r="A18" s="314"/>
      <c r="B18" s="314"/>
      <c r="C18" s="314"/>
      <c r="D18" s="315" t="s">
        <v>610</v>
      </c>
      <c r="E18" s="315"/>
      <c r="F18" s="596" t="s">
        <v>611</v>
      </c>
      <c r="G18" s="597"/>
      <c r="H18" s="311">
        <v>986</v>
      </c>
      <c r="I18" s="311">
        <v>2958</v>
      </c>
      <c r="J18" s="311"/>
      <c r="L18" s="313" t="s">
        <v>592</v>
      </c>
      <c r="M18" s="313" t="s">
        <v>592</v>
      </c>
      <c r="N18" s="491" t="s">
        <v>592</v>
      </c>
      <c r="O18" s="314"/>
      <c r="P18" s="314"/>
      <c r="Q18" s="314"/>
      <c r="R18" s="315" t="s">
        <v>610</v>
      </c>
      <c r="S18" s="315"/>
      <c r="T18" s="596" t="s">
        <v>611</v>
      </c>
      <c r="U18" s="597"/>
      <c r="V18" s="313" t="s">
        <v>592</v>
      </c>
      <c r="W18" s="313" t="s">
        <v>592</v>
      </c>
      <c r="X18" s="491" t="s">
        <v>592</v>
      </c>
      <c r="Y18" s="313"/>
      <c r="Z18" s="313"/>
      <c r="AA18" s="313" t="s">
        <v>592</v>
      </c>
      <c r="AB18" s="313" t="s">
        <v>592</v>
      </c>
    </row>
    <row r="19" spans="1:28" s="312" customFormat="1" ht="14.25" customHeight="1" x14ac:dyDescent="0.15">
      <c r="A19" s="314"/>
      <c r="B19" s="314"/>
      <c r="C19" s="314"/>
      <c r="D19" s="315"/>
      <c r="E19" s="315" t="s">
        <v>612</v>
      </c>
      <c r="F19" s="315"/>
      <c r="G19" s="317" t="s">
        <v>698</v>
      </c>
      <c r="H19" s="311">
        <v>754</v>
      </c>
      <c r="I19" s="311">
        <v>2262</v>
      </c>
      <c r="J19" s="311"/>
      <c r="L19" s="313" t="s">
        <v>592</v>
      </c>
      <c r="M19" s="313" t="s">
        <v>592</v>
      </c>
      <c r="N19" s="491" t="s">
        <v>592</v>
      </c>
      <c r="O19" s="314"/>
      <c r="P19" s="314"/>
      <c r="Q19" s="314"/>
      <c r="R19" s="315"/>
      <c r="S19" s="315" t="s">
        <v>612</v>
      </c>
      <c r="T19" s="315"/>
      <c r="U19" s="317" t="s">
        <v>613</v>
      </c>
      <c r="V19" s="313" t="s">
        <v>592</v>
      </c>
      <c r="W19" s="313" t="s">
        <v>592</v>
      </c>
      <c r="X19" s="491" t="s">
        <v>592</v>
      </c>
      <c r="Y19" s="313"/>
      <c r="Z19" s="313"/>
      <c r="AA19" s="313" t="s">
        <v>592</v>
      </c>
      <c r="AB19" s="313" t="s">
        <v>592</v>
      </c>
    </row>
    <row r="20" spans="1:28" s="312" customFormat="1" ht="14.25" customHeight="1" x14ac:dyDescent="0.15">
      <c r="A20" s="314"/>
      <c r="B20" s="314"/>
      <c r="C20" s="314"/>
      <c r="D20" s="315"/>
      <c r="E20" s="315" t="s">
        <v>608</v>
      </c>
      <c r="F20" s="315"/>
      <c r="G20" s="317" t="s">
        <v>699</v>
      </c>
      <c r="H20" s="311">
        <v>232</v>
      </c>
      <c r="I20" s="311">
        <v>696</v>
      </c>
      <c r="J20" s="311"/>
      <c r="L20" s="313" t="s">
        <v>592</v>
      </c>
      <c r="M20" s="313" t="s">
        <v>592</v>
      </c>
      <c r="N20" s="491" t="s">
        <v>592</v>
      </c>
      <c r="O20" s="314"/>
      <c r="P20" s="314"/>
      <c r="Q20" s="314"/>
      <c r="R20" s="315"/>
      <c r="S20" s="315" t="s">
        <v>608</v>
      </c>
      <c r="T20" s="315"/>
      <c r="U20" s="317" t="s">
        <v>609</v>
      </c>
      <c r="V20" s="313" t="s">
        <v>592</v>
      </c>
      <c r="W20" s="313" t="s">
        <v>592</v>
      </c>
      <c r="X20" s="491" t="s">
        <v>592</v>
      </c>
      <c r="Y20" s="313"/>
      <c r="Z20" s="313"/>
      <c r="AA20" s="313" t="s">
        <v>592</v>
      </c>
      <c r="AB20" s="313" t="s">
        <v>592</v>
      </c>
    </row>
    <row r="21" spans="1:28" s="312" customFormat="1" ht="14.25" customHeight="1" x14ac:dyDescent="0.15">
      <c r="A21" s="314"/>
      <c r="B21" s="314"/>
      <c r="C21" s="314"/>
      <c r="D21" s="315"/>
      <c r="E21" s="315"/>
      <c r="F21" s="315"/>
      <c r="G21" s="486"/>
      <c r="H21" s="311"/>
      <c r="I21" s="311"/>
      <c r="J21" s="311"/>
      <c r="L21" s="313"/>
      <c r="M21" s="313"/>
      <c r="N21" s="491"/>
      <c r="O21" s="314"/>
      <c r="P21" s="314"/>
      <c r="Q21" s="314"/>
      <c r="R21" s="315"/>
      <c r="S21" s="315"/>
      <c r="T21" s="315"/>
      <c r="U21" s="486"/>
      <c r="V21" s="313"/>
      <c r="W21" s="313"/>
      <c r="X21" s="491"/>
      <c r="Y21" s="313"/>
      <c r="Z21" s="313"/>
      <c r="AA21" s="313"/>
      <c r="AB21" s="313"/>
    </row>
    <row r="22" spans="1:28" s="312" customFormat="1" ht="14.25" customHeight="1" x14ac:dyDescent="0.15">
      <c r="A22" s="314"/>
      <c r="B22" s="314"/>
      <c r="C22" s="314"/>
      <c r="D22" s="315" t="s">
        <v>614</v>
      </c>
      <c r="E22" s="315"/>
      <c r="F22" s="596" t="s">
        <v>615</v>
      </c>
      <c r="G22" s="597"/>
      <c r="H22" s="311">
        <v>1183</v>
      </c>
      <c r="I22" s="311">
        <v>7047</v>
      </c>
      <c r="J22" s="311"/>
      <c r="L22" s="313">
        <v>266</v>
      </c>
      <c r="M22" s="313">
        <v>1643</v>
      </c>
      <c r="N22" s="491">
        <v>361</v>
      </c>
      <c r="O22" s="314"/>
      <c r="P22" s="314"/>
      <c r="Q22" s="314"/>
      <c r="R22" s="315" t="s">
        <v>614</v>
      </c>
      <c r="S22" s="315"/>
      <c r="T22" s="596" t="s">
        <v>615</v>
      </c>
      <c r="U22" s="597"/>
      <c r="V22" s="313">
        <v>887</v>
      </c>
      <c r="W22" s="313">
        <v>5436</v>
      </c>
      <c r="X22" s="491">
        <v>1719</v>
      </c>
      <c r="Y22" s="313"/>
      <c r="Z22" s="313"/>
      <c r="AA22" s="313">
        <v>1183</v>
      </c>
      <c r="AB22" s="313">
        <v>7047</v>
      </c>
    </row>
    <row r="23" spans="1:28" s="312" customFormat="1" ht="14.25" customHeight="1" x14ac:dyDescent="0.15">
      <c r="A23" s="314"/>
      <c r="B23" s="314"/>
      <c r="C23" s="314"/>
      <c r="D23" s="315"/>
      <c r="E23" s="315" t="s">
        <v>612</v>
      </c>
      <c r="F23" s="315"/>
      <c r="G23" s="317" t="s">
        <v>700</v>
      </c>
      <c r="H23" s="311">
        <v>955</v>
      </c>
      <c r="I23" s="311">
        <v>5691</v>
      </c>
      <c r="J23" s="311"/>
      <c r="L23" s="313">
        <v>204</v>
      </c>
      <c r="M23" s="313">
        <v>1266</v>
      </c>
      <c r="N23" s="491">
        <v>281</v>
      </c>
      <c r="O23" s="314"/>
      <c r="P23" s="314"/>
      <c r="Q23" s="314"/>
      <c r="R23" s="315"/>
      <c r="S23" s="315" t="s">
        <v>612</v>
      </c>
      <c r="T23" s="315"/>
      <c r="U23" s="451" t="s">
        <v>616</v>
      </c>
      <c r="V23" s="313">
        <v>716</v>
      </c>
      <c r="W23" s="313">
        <v>4389</v>
      </c>
      <c r="X23" s="491">
        <v>1387</v>
      </c>
      <c r="Y23" s="313"/>
      <c r="Z23" s="313"/>
      <c r="AA23" s="313">
        <v>955</v>
      </c>
      <c r="AB23" s="313">
        <v>5691</v>
      </c>
    </row>
    <row r="24" spans="1:28" s="312" customFormat="1" ht="14.25" customHeight="1" x14ac:dyDescent="0.15">
      <c r="A24" s="314"/>
      <c r="B24" s="314"/>
      <c r="C24" s="314"/>
      <c r="D24" s="315"/>
      <c r="E24" s="315" t="s">
        <v>608</v>
      </c>
      <c r="F24" s="315"/>
      <c r="G24" s="317" t="s">
        <v>701</v>
      </c>
      <c r="H24" s="311">
        <v>228</v>
      </c>
      <c r="I24" s="311">
        <v>1356</v>
      </c>
      <c r="J24" s="311"/>
      <c r="L24" s="313">
        <v>62</v>
      </c>
      <c r="M24" s="313">
        <v>377</v>
      </c>
      <c r="N24" s="491">
        <v>80</v>
      </c>
      <c r="O24" s="314"/>
      <c r="P24" s="314"/>
      <c r="Q24" s="314"/>
      <c r="R24" s="315"/>
      <c r="S24" s="315" t="s">
        <v>608</v>
      </c>
      <c r="T24" s="315"/>
      <c r="U24" s="451" t="s">
        <v>617</v>
      </c>
      <c r="V24" s="313">
        <v>171</v>
      </c>
      <c r="W24" s="313">
        <v>1047</v>
      </c>
      <c r="X24" s="491">
        <v>332</v>
      </c>
      <c r="Y24" s="313"/>
      <c r="Z24" s="313"/>
      <c r="AA24" s="313">
        <v>228</v>
      </c>
      <c r="AB24" s="313">
        <v>1356</v>
      </c>
    </row>
    <row r="25" spans="1:28" s="312" customFormat="1" ht="14.25" customHeight="1" x14ac:dyDescent="0.15">
      <c r="A25" s="314"/>
      <c r="B25" s="314"/>
      <c r="C25" s="314"/>
      <c r="D25" s="315"/>
      <c r="E25" s="315"/>
      <c r="F25" s="315"/>
      <c r="G25" s="486"/>
      <c r="H25" s="311"/>
      <c r="I25" s="311"/>
      <c r="J25" s="311"/>
      <c r="L25" s="313"/>
      <c r="M25" s="313"/>
      <c r="N25" s="491"/>
      <c r="O25" s="314"/>
      <c r="P25" s="314"/>
      <c r="Q25" s="314"/>
      <c r="R25" s="315"/>
      <c r="S25" s="315"/>
      <c r="T25" s="315"/>
      <c r="U25" s="487"/>
      <c r="V25" s="313"/>
      <c r="W25" s="313"/>
      <c r="X25" s="491"/>
      <c r="Y25" s="313"/>
      <c r="Z25" s="313"/>
      <c r="AA25" s="313"/>
      <c r="AB25" s="313"/>
    </row>
    <row r="26" spans="1:28" s="312" customFormat="1" ht="14.25" customHeight="1" x14ac:dyDescent="0.15">
      <c r="A26" s="314"/>
      <c r="B26" s="314"/>
      <c r="C26" s="314"/>
      <c r="D26" s="315" t="s">
        <v>618</v>
      </c>
      <c r="E26" s="315"/>
      <c r="F26" s="596" t="s">
        <v>619</v>
      </c>
      <c r="G26" s="597"/>
      <c r="H26" s="311">
        <v>1440</v>
      </c>
      <c r="I26" s="311">
        <v>6701</v>
      </c>
      <c r="J26" s="311"/>
      <c r="L26" s="313">
        <v>193</v>
      </c>
      <c r="M26" s="313">
        <v>983</v>
      </c>
      <c r="N26" s="491">
        <v>253</v>
      </c>
      <c r="O26" s="314"/>
      <c r="P26" s="314"/>
      <c r="Q26" s="314"/>
      <c r="R26" s="315" t="s">
        <v>618</v>
      </c>
      <c r="S26" s="315"/>
      <c r="T26" s="605" t="s">
        <v>619</v>
      </c>
      <c r="U26" s="606"/>
      <c r="V26" s="313">
        <v>698</v>
      </c>
      <c r="W26" s="313">
        <v>3496</v>
      </c>
      <c r="X26" s="491">
        <v>1236</v>
      </c>
      <c r="Y26" s="313"/>
      <c r="Z26" s="313"/>
      <c r="AA26" s="313">
        <v>1440</v>
      </c>
      <c r="AB26" s="313">
        <v>6701</v>
      </c>
    </row>
    <row r="27" spans="1:28" s="312" customFormat="1" ht="14.25" customHeight="1" x14ac:dyDescent="0.15">
      <c r="A27" s="314"/>
      <c r="B27" s="314"/>
      <c r="C27" s="314"/>
      <c r="D27" s="315"/>
      <c r="E27" s="315" t="s">
        <v>612</v>
      </c>
      <c r="F27" s="315"/>
      <c r="G27" s="317" t="s">
        <v>702</v>
      </c>
      <c r="H27" s="311">
        <v>1119</v>
      </c>
      <c r="I27" s="311">
        <v>5174</v>
      </c>
      <c r="J27" s="311"/>
      <c r="L27" s="313">
        <v>134</v>
      </c>
      <c r="M27" s="313">
        <v>670</v>
      </c>
      <c r="N27" s="491">
        <v>168</v>
      </c>
      <c r="O27" s="314"/>
      <c r="P27" s="314"/>
      <c r="Q27" s="314"/>
      <c r="R27" s="315"/>
      <c r="S27" s="315" t="s">
        <v>612</v>
      </c>
      <c r="T27" s="315"/>
      <c r="U27" s="317" t="s">
        <v>620</v>
      </c>
      <c r="V27" s="313">
        <v>528</v>
      </c>
      <c r="W27" s="313">
        <v>2625</v>
      </c>
      <c r="X27" s="491">
        <v>912</v>
      </c>
      <c r="Y27" s="313"/>
      <c r="Z27" s="313"/>
      <c r="AA27" s="313">
        <v>1119</v>
      </c>
      <c r="AB27" s="313">
        <v>5174</v>
      </c>
    </row>
    <row r="28" spans="1:28" s="312" customFormat="1" ht="14.25" customHeight="1" x14ac:dyDescent="0.15">
      <c r="A28" s="314"/>
      <c r="B28" s="314"/>
      <c r="C28" s="314"/>
      <c r="D28" s="315"/>
      <c r="E28" s="315" t="s">
        <v>608</v>
      </c>
      <c r="F28" s="315"/>
      <c r="G28" s="486" t="s">
        <v>703</v>
      </c>
      <c r="H28" s="311">
        <v>318</v>
      </c>
      <c r="I28" s="311">
        <v>1514</v>
      </c>
      <c r="J28" s="311"/>
      <c r="L28" s="313">
        <v>59</v>
      </c>
      <c r="M28" s="313">
        <v>313</v>
      </c>
      <c r="N28" s="491">
        <v>85</v>
      </c>
      <c r="O28" s="314"/>
      <c r="P28" s="314"/>
      <c r="Q28" s="314"/>
      <c r="R28" s="315"/>
      <c r="S28" s="315" t="s">
        <v>608</v>
      </c>
      <c r="T28" s="315"/>
      <c r="U28" s="317" t="s">
        <v>617</v>
      </c>
      <c r="V28" s="313">
        <v>170</v>
      </c>
      <c r="W28" s="313">
        <v>871</v>
      </c>
      <c r="X28" s="491">
        <v>324</v>
      </c>
      <c r="Y28" s="313"/>
      <c r="Z28" s="313"/>
      <c r="AA28" s="313">
        <v>318</v>
      </c>
      <c r="AB28" s="313">
        <v>1514</v>
      </c>
    </row>
    <row r="29" spans="1:28" s="312" customFormat="1" ht="14.25" customHeight="1" x14ac:dyDescent="0.15">
      <c r="A29" s="314"/>
      <c r="B29" s="314"/>
      <c r="C29" s="314"/>
      <c r="D29" s="315"/>
      <c r="E29" s="315"/>
      <c r="F29" s="315"/>
      <c r="G29" s="317"/>
      <c r="H29" s="311"/>
      <c r="I29" s="311"/>
      <c r="J29" s="311"/>
      <c r="L29" s="313"/>
      <c r="M29" s="313"/>
      <c r="N29" s="491"/>
      <c r="O29" s="314"/>
      <c r="P29" s="314"/>
      <c r="Q29" s="314"/>
      <c r="R29" s="315"/>
      <c r="S29" s="315"/>
      <c r="T29" s="315"/>
      <c r="U29" s="317"/>
      <c r="V29" s="313"/>
      <c r="W29" s="313"/>
      <c r="X29" s="491"/>
      <c r="Y29" s="313"/>
      <c r="Z29" s="313"/>
      <c r="AA29" s="313"/>
      <c r="AB29" s="313"/>
    </row>
    <row r="30" spans="1:28" s="312" customFormat="1" ht="14.25" customHeight="1" x14ac:dyDescent="0.15">
      <c r="A30" s="314"/>
      <c r="B30" s="314"/>
      <c r="C30" s="314"/>
      <c r="D30" s="315" t="s">
        <v>621</v>
      </c>
      <c r="E30" s="315"/>
      <c r="F30" s="600" t="s">
        <v>622</v>
      </c>
      <c r="G30" s="601"/>
      <c r="H30" s="311">
        <v>91</v>
      </c>
      <c r="I30" s="311">
        <v>308</v>
      </c>
      <c r="J30" s="311"/>
      <c r="L30" s="313">
        <v>8</v>
      </c>
      <c r="M30" s="313">
        <v>40</v>
      </c>
      <c r="N30" s="491">
        <v>11</v>
      </c>
      <c r="O30" s="314"/>
      <c r="P30" s="314"/>
      <c r="Q30" s="314"/>
      <c r="R30" s="315" t="s">
        <v>621</v>
      </c>
      <c r="S30" s="315"/>
      <c r="T30" s="602" t="s">
        <v>622</v>
      </c>
      <c r="U30" s="604"/>
      <c r="V30" s="313">
        <v>16</v>
      </c>
      <c r="W30" s="313">
        <v>73</v>
      </c>
      <c r="X30" s="491">
        <v>22</v>
      </c>
      <c r="Y30" s="313"/>
      <c r="Z30" s="313"/>
      <c r="AA30" s="313" t="s">
        <v>592</v>
      </c>
      <c r="AB30" s="313" t="s">
        <v>592</v>
      </c>
    </row>
    <row r="31" spans="1:28" s="312" customFormat="1" ht="14.25" customHeight="1" x14ac:dyDescent="0.15">
      <c r="A31" s="314"/>
      <c r="B31" s="314"/>
      <c r="C31" s="314"/>
      <c r="D31" s="315"/>
      <c r="E31" s="315"/>
      <c r="F31" s="494"/>
      <c r="G31" s="495"/>
      <c r="H31" s="311"/>
      <c r="I31" s="311"/>
      <c r="J31" s="311"/>
      <c r="L31" s="313"/>
      <c r="M31" s="313"/>
      <c r="N31" s="491"/>
      <c r="O31" s="314"/>
      <c r="P31" s="314"/>
      <c r="Q31" s="314"/>
      <c r="R31" s="315"/>
      <c r="S31" s="315"/>
      <c r="T31" s="488"/>
      <c r="U31" s="489"/>
      <c r="V31" s="313"/>
      <c r="W31" s="313"/>
      <c r="X31" s="491"/>
      <c r="Y31" s="313"/>
      <c r="Z31" s="313"/>
      <c r="AA31" s="313"/>
      <c r="AB31" s="313"/>
    </row>
    <row r="32" spans="1:28" s="312" customFormat="1" ht="14.25" customHeight="1" x14ac:dyDescent="0.15">
      <c r="A32" s="314"/>
      <c r="B32" s="314"/>
      <c r="C32" s="314"/>
      <c r="D32" s="315" t="s">
        <v>623</v>
      </c>
      <c r="E32" s="315"/>
      <c r="F32" s="600" t="s">
        <v>624</v>
      </c>
      <c r="G32" s="601"/>
      <c r="H32" s="311">
        <v>438</v>
      </c>
      <c r="I32" s="311">
        <v>2095</v>
      </c>
      <c r="J32" s="311"/>
      <c r="L32" s="313">
        <v>94</v>
      </c>
      <c r="M32" s="313">
        <v>487</v>
      </c>
      <c r="N32" s="491">
        <v>120</v>
      </c>
      <c r="O32" s="314"/>
      <c r="P32" s="314"/>
      <c r="Q32" s="314"/>
      <c r="R32" s="315" t="s">
        <v>623</v>
      </c>
      <c r="S32" s="315"/>
      <c r="T32" s="602" t="s">
        <v>624</v>
      </c>
      <c r="U32" s="603"/>
      <c r="V32" s="313">
        <v>304</v>
      </c>
      <c r="W32" s="313">
        <v>1500</v>
      </c>
      <c r="X32" s="491">
        <v>478</v>
      </c>
      <c r="Y32" s="313"/>
      <c r="Z32" s="313"/>
      <c r="AA32" s="313">
        <v>395</v>
      </c>
      <c r="AB32" s="313">
        <v>1882</v>
      </c>
    </row>
    <row r="33" spans="1:28" s="312" customFormat="1" ht="14.25" customHeight="1" x14ac:dyDescent="0.15">
      <c r="A33" s="314"/>
      <c r="B33" s="314"/>
      <c r="C33" s="314"/>
      <c r="D33" s="315"/>
      <c r="E33" s="315"/>
      <c r="F33" s="494"/>
      <c r="G33" s="495"/>
      <c r="H33" s="311"/>
      <c r="I33" s="311"/>
      <c r="J33" s="311"/>
      <c r="L33" s="313"/>
      <c r="M33" s="313"/>
      <c r="N33" s="491"/>
      <c r="O33" s="314"/>
      <c r="P33" s="314"/>
      <c r="Q33" s="314"/>
      <c r="R33" s="315"/>
      <c r="S33" s="315"/>
      <c r="T33" s="488"/>
      <c r="U33" s="490"/>
      <c r="V33" s="313"/>
      <c r="W33" s="313"/>
      <c r="X33" s="491"/>
      <c r="Y33" s="313"/>
      <c r="Z33" s="313"/>
      <c r="AA33" s="313"/>
      <c r="AB33" s="313"/>
    </row>
    <row r="34" spans="1:28" s="312" customFormat="1" ht="14.25" customHeight="1" x14ac:dyDescent="0.15">
      <c r="A34" s="314"/>
      <c r="B34" s="314"/>
      <c r="C34" s="314"/>
      <c r="D34" s="315" t="s">
        <v>625</v>
      </c>
      <c r="E34" s="315"/>
      <c r="F34" s="600" t="s">
        <v>626</v>
      </c>
      <c r="G34" s="601"/>
      <c r="H34" s="311">
        <v>115</v>
      </c>
      <c r="I34" s="311">
        <v>647</v>
      </c>
      <c r="J34" s="311"/>
      <c r="L34" s="313">
        <v>36</v>
      </c>
      <c r="M34" s="313">
        <v>265</v>
      </c>
      <c r="N34" s="491">
        <v>50</v>
      </c>
      <c r="O34" s="314"/>
      <c r="P34" s="314"/>
      <c r="Q34" s="314"/>
      <c r="R34" s="315" t="s">
        <v>625</v>
      </c>
      <c r="S34" s="315"/>
      <c r="T34" s="602" t="s">
        <v>626</v>
      </c>
      <c r="U34" s="604"/>
      <c r="V34" s="313">
        <v>44</v>
      </c>
      <c r="W34" s="313">
        <v>312</v>
      </c>
      <c r="X34" s="491">
        <v>71</v>
      </c>
      <c r="Y34" s="313"/>
      <c r="Z34" s="313"/>
      <c r="AA34" s="313">
        <v>71</v>
      </c>
      <c r="AB34" s="313">
        <v>444</v>
      </c>
    </row>
    <row r="35" spans="1:28" s="312" customFormat="1" ht="14.25" customHeight="1" x14ac:dyDescent="0.15">
      <c r="A35" s="314"/>
      <c r="B35" s="314"/>
      <c r="C35" s="314"/>
      <c r="D35" s="315"/>
      <c r="E35" s="315" t="s">
        <v>612</v>
      </c>
      <c r="F35" s="315"/>
      <c r="G35" s="317" t="s">
        <v>627</v>
      </c>
      <c r="H35" s="311">
        <v>53</v>
      </c>
      <c r="I35" s="311">
        <v>7</v>
      </c>
      <c r="J35" s="311"/>
      <c r="L35" s="313">
        <v>1</v>
      </c>
      <c r="M35" s="313">
        <v>7</v>
      </c>
      <c r="N35" s="491">
        <v>1</v>
      </c>
      <c r="O35" s="314"/>
      <c r="P35" s="314"/>
      <c r="Q35" s="314"/>
      <c r="R35" s="315"/>
      <c r="S35" s="315" t="s">
        <v>612</v>
      </c>
      <c r="T35" s="315"/>
      <c r="U35" s="317" t="s">
        <v>627</v>
      </c>
      <c r="V35" s="313">
        <v>4</v>
      </c>
      <c r="W35" s="313">
        <v>21</v>
      </c>
      <c r="X35" s="491">
        <v>5</v>
      </c>
      <c r="Y35" s="313"/>
      <c r="Z35" s="313"/>
      <c r="AA35" s="313">
        <v>21</v>
      </c>
      <c r="AB35" s="313">
        <v>102</v>
      </c>
    </row>
    <row r="36" spans="1:28" s="312" customFormat="1" ht="14.25" customHeight="1" x14ac:dyDescent="0.15">
      <c r="A36" s="314"/>
      <c r="B36" s="314"/>
      <c r="C36" s="314"/>
      <c r="D36" s="315"/>
      <c r="E36" s="315" t="s">
        <v>608</v>
      </c>
      <c r="F36" s="315"/>
      <c r="G36" s="317" t="s">
        <v>628</v>
      </c>
      <c r="H36" s="311">
        <v>14</v>
      </c>
      <c r="I36" s="311">
        <v>66</v>
      </c>
      <c r="J36" s="311"/>
      <c r="L36" s="313" t="s">
        <v>592</v>
      </c>
      <c r="M36" s="313" t="s">
        <v>592</v>
      </c>
      <c r="N36" s="491" t="s">
        <v>592</v>
      </c>
      <c r="O36" s="314"/>
      <c r="P36" s="314"/>
      <c r="Q36" s="314"/>
      <c r="R36" s="315"/>
      <c r="S36" s="315" t="s">
        <v>608</v>
      </c>
      <c r="T36" s="315"/>
      <c r="U36" s="317" t="s">
        <v>628</v>
      </c>
      <c r="V36" s="313" t="s">
        <v>592</v>
      </c>
      <c r="W36" s="313" t="s">
        <v>592</v>
      </c>
      <c r="X36" s="491"/>
      <c r="Y36" s="313"/>
      <c r="Z36" s="313"/>
      <c r="AA36" s="313">
        <v>4</v>
      </c>
      <c r="AB36" s="313">
        <v>19</v>
      </c>
    </row>
    <row r="37" spans="1:28" s="312" customFormat="1" ht="14.25" customHeight="1" x14ac:dyDescent="0.15">
      <c r="A37" s="314"/>
      <c r="B37" s="314"/>
      <c r="C37" s="314"/>
      <c r="D37" s="315"/>
      <c r="E37" s="315"/>
      <c r="F37" s="315"/>
      <c r="G37" s="317"/>
      <c r="H37" s="311"/>
      <c r="I37" s="311"/>
      <c r="J37" s="311"/>
      <c r="L37" s="313"/>
      <c r="M37" s="313"/>
      <c r="N37" s="491"/>
      <c r="O37" s="314"/>
      <c r="P37" s="314"/>
      <c r="Q37" s="314"/>
      <c r="R37" s="315"/>
      <c r="S37" s="315"/>
      <c r="T37" s="315"/>
      <c r="U37" s="317"/>
      <c r="V37" s="313"/>
      <c r="W37" s="313"/>
      <c r="X37" s="491"/>
      <c r="Y37" s="313"/>
      <c r="Z37" s="313"/>
      <c r="AA37" s="313"/>
      <c r="AB37" s="313"/>
    </row>
    <row r="38" spans="1:28" s="312" customFormat="1" ht="14.25" customHeight="1" x14ac:dyDescent="0.15">
      <c r="A38" s="314"/>
      <c r="B38" s="314"/>
      <c r="C38" s="314"/>
      <c r="D38" s="315" t="s">
        <v>629</v>
      </c>
      <c r="E38" s="315"/>
      <c r="F38" s="596" t="s">
        <v>630</v>
      </c>
      <c r="G38" s="597"/>
      <c r="H38" s="311">
        <v>348</v>
      </c>
      <c r="I38" s="311">
        <v>2380</v>
      </c>
      <c r="J38" s="311"/>
      <c r="L38" s="313">
        <v>193</v>
      </c>
      <c r="M38" s="313">
        <v>1344</v>
      </c>
      <c r="N38" s="491">
        <v>267</v>
      </c>
      <c r="O38" s="314"/>
      <c r="P38" s="314"/>
      <c r="Q38" s="314"/>
      <c r="R38" s="315" t="s">
        <v>629</v>
      </c>
      <c r="S38" s="315"/>
      <c r="T38" s="596" t="s">
        <v>630</v>
      </c>
      <c r="U38" s="597"/>
      <c r="V38" s="313">
        <v>326</v>
      </c>
      <c r="W38" s="313">
        <v>2252</v>
      </c>
      <c r="X38" s="491">
        <v>633</v>
      </c>
      <c r="Y38" s="313"/>
      <c r="Z38" s="313"/>
      <c r="AA38" s="313">
        <v>348</v>
      </c>
      <c r="AB38" s="313">
        <v>2380</v>
      </c>
    </row>
    <row r="39" spans="1:28" s="312" customFormat="1" ht="14.25" customHeight="1" x14ac:dyDescent="0.15">
      <c r="A39" s="314"/>
      <c r="B39" s="314"/>
      <c r="C39" s="314"/>
      <c r="D39" s="315"/>
      <c r="E39" s="315" t="s">
        <v>612</v>
      </c>
      <c r="F39" s="315"/>
      <c r="G39" s="318" t="s">
        <v>631</v>
      </c>
      <c r="H39" s="311">
        <v>256</v>
      </c>
      <c r="I39" s="311">
        <v>1774</v>
      </c>
      <c r="J39" s="311"/>
      <c r="L39" s="313">
        <v>134</v>
      </c>
      <c r="M39" s="313">
        <v>942</v>
      </c>
      <c r="N39" s="491">
        <v>189</v>
      </c>
      <c r="O39" s="314"/>
      <c r="P39" s="314"/>
      <c r="Q39" s="314"/>
      <c r="R39" s="315"/>
      <c r="S39" s="315" t="s">
        <v>612</v>
      </c>
      <c r="T39" s="315"/>
      <c r="U39" s="318" t="s">
        <v>631</v>
      </c>
      <c r="V39" s="313">
        <v>241</v>
      </c>
      <c r="W39" s="313">
        <v>1684</v>
      </c>
      <c r="X39" s="491">
        <v>478</v>
      </c>
      <c r="Y39" s="313"/>
      <c r="Z39" s="313"/>
      <c r="AA39" s="313">
        <v>256</v>
      </c>
      <c r="AB39" s="313">
        <v>1774</v>
      </c>
    </row>
    <row r="40" spans="1:28" s="312" customFormat="1" ht="14.25" customHeight="1" x14ac:dyDescent="0.15">
      <c r="A40" s="314"/>
      <c r="B40" s="314"/>
      <c r="C40" s="314"/>
      <c r="D40" s="315"/>
      <c r="E40" s="315" t="s">
        <v>608</v>
      </c>
      <c r="F40" s="315"/>
      <c r="G40" s="318" t="s">
        <v>632</v>
      </c>
      <c r="H40" s="311">
        <v>92</v>
      </c>
      <c r="I40" s="311">
        <v>606</v>
      </c>
      <c r="J40" s="311"/>
      <c r="L40" s="313">
        <v>59</v>
      </c>
      <c r="M40" s="313">
        <v>402</v>
      </c>
      <c r="N40" s="491">
        <v>78</v>
      </c>
      <c r="O40" s="314"/>
      <c r="P40" s="314"/>
      <c r="Q40" s="314"/>
      <c r="R40" s="315"/>
      <c r="S40" s="315" t="s">
        <v>608</v>
      </c>
      <c r="T40" s="315"/>
      <c r="U40" s="318" t="s">
        <v>632</v>
      </c>
      <c r="V40" s="313">
        <v>85</v>
      </c>
      <c r="W40" s="313">
        <v>568</v>
      </c>
      <c r="X40" s="491">
        <v>155</v>
      </c>
      <c r="Y40" s="313"/>
      <c r="Z40" s="313"/>
      <c r="AA40" s="313">
        <v>92</v>
      </c>
      <c r="AB40" s="313">
        <v>606</v>
      </c>
    </row>
    <row r="41" spans="1:28" s="312" customFormat="1" ht="14.25" customHeight="1" x14ac:dyDescent="0.15">
      <c r="A41" s="314"/>
      <c r="B41" s="314"/>
      <c r="C41" s="314"/>
      <c r="D41" s="315"/>
      <c r="E41" s="315"/>
      <c r="F41" s="315"/>
      <c r="G41" s="318"/>
      <c r="H41" s="311"/>
      <c r="I41" s="311"/>
      <c r="J41" s="311"/>
      <c r="L41" s="313"/>
      <c r="M41" s="313"/>
      <c r="N41" s="491"/>
      <c r="O41" s="314"/>
      <c r="P41" s="314"/>
      <c r="Q41" s="314"/>
      <c r="R41" s="315"/>
      <c r="S41" s="315"/>
      <c r="T41" s="315"/>
      <c r="U41" s="318"/>
      <c r="V41" s="313"/>
      <c r="W41" s="313"/>
      <c r="X41" s="491"/>
      <c r="Y41" s="313"/>
      <c r="Z41" s="313"/>
      <c r="AA41" s="313"/>
      <c r="AB41" s="313"/>
    </row>
    <row r="42" spans="1:28" s="312" customFormat="1" ht="14.25" customHeight="1" x14ac:dyDescent="0.15">
      <c r="A42" s="314"/>
      <c r="B42" s="314"/>
      <c r="C42" s="314"/>
      <c r="D42" s="315" t="s">
        <v>633</v>
      </c>
      <c r="E42" s="315"/>
      <c r="F42" s="596" t="s">
        <v>634</v>
      </c>
      <c r="G42" s="597"/>
      <c r="H42" s="311">
        <v>147</v>
      </c>
      <c r="I42" s="311">
        <v>299</v>
      </c>
      <c r="J42" s="311"/>
      <c r="L42" s="313" t="s">
        <v>592</v>
      </c>
      <c r="M42" s="313" t="s">
        <v>592</v>
      </c>
      <c r="N42" s="491" t="s">
        <v>592</v>
      </c>
      <c r="O42" s="314"/>
      <c r="P42" s="314"/>
      <c r="Q42" s="314"/>
      <c r="R42" s="315" t="s">
        <v>633</v>
      </c>
      <c r="S42" s="315"/>
      <c r="T42" s="596" t="s">
        <v>634</v>
      </c>
      <c r="U42" s="597"/>
      <c r="V42" s="313">
        <v>2</v>
      </c>
      <c r="W42" s="313">
        <v>4</v>
      </c>
      <c r="X42" s="491">
        <v>2</v>
      </c>
      <c r="Y42" s="313"/>
      <c r="Z42" s="313"/>
      <c r="AA42" s="313" t="s">
        <v>592</v>
      </c>
      <c r="AB42" s="313" t="s">
        <v>592</v>
      </c>
    </row>
    <row r="43" spans="1:28" s="312" customFormat="1" ht="14.25" customHeight="1" x14ac:dyDescent="0.15">
      <c r="A43" s="314"/>
      <c r="B43" s="314"/>
      <c r="C43" s="314"/>
      <c r="D43" s="315"/>
      <c r="E43" s="315"/>
      <c r="F43" s="485"/>
      <c r="G43" s="486"/>
      <c r="H43" s="311"/>
      <c r="I43" s="311"/>
      <c r="J43" s="311"/>
      <c r="L43" s="313"/>
      <c r="M43" s="313"/>
      <c r="N43" s="491"/>
      <c r="O43" s="314"/>
      <c r="P43" s="314"/>
      <c r="Q43" s="314"/>
      <c r="R43" s="315"/>
      <c r="S43" s="315"/>
      <c r="T43" s="485"/>
      <c r="U43" s="486"/>
      <c r="V43" s="313"/>
      <c r="W43" s="313"/>
      <c r="X43" s="491"/>
      <c r="Y43" s="313"/>
      <c r="Z43" s="313"/>
      <c r="AA43" s="313"/>
      <c r="AB43" s="313"/>
    </row>
    <row r="44" spans="1:28" s="312" customFormat="1" ht="14.25" customHeight="1" x14ac:dyDescent="0.15">
      <c r="A44" s="314"/>
      <c r="B44" s="314"/>
      <c r="C44" s="314"/>
      <c r="D44" s="315" t="s">
        <v>635</v>
      </c>
      <c r="E44" s="315"/>
      <c r="F44" s="596" t="s">
        <v>636</v>
      </c>
      <c r="G44" s="597"/>
      <c r="H44" s="311">
        <v>576</v>
      </c>
      <c r="I44" s="311">
        <v>1975</v>
      </c>
      <c r="J44" s="311"/>
      <c r="L44" s="313">
        <v>46</v>
      </c>
      <c r="M44" s="313">
        <v>195</v>
      </c>
      <c r="N44" s="491">
        <v>57</v>
      </c>
      <c r="O44" s="314"/>
      <c r="P44" s="314"/>
      <c r="Q44" s="314"/>
      <c r="R44" s="315" t="s">
        <v>635</v>
      </c>
      <c r="S44" s="315"/>
      <c r="T44" s="596" t="s">
        <v>636</v>
      </c>
      <c r="U44" s="597"/>
      <c r="V44" s="313">
        <v>228</v>
      </c>
      <c r="W44" s="313">
        <v>886</v>
      </c>
      <c r="X44" s="491">
        <v>338</v>
      </c>
      <c r="Y44" s="313"/>
      <c r="Z44" s="313"/>
      <c r="AA44" s="313">
        <v>458</v>
      </c>
      <c r="AB44" s="313">
        <v>1650</v>
      </c>
    </row>
    <row r="45" spans="1:28" s="312" customFormat="1" ht="14.25" customHeight="1" x14ac:dyDescent="0.15">
      <c r="A45" s="314"/>
      <c r="B45" s="314"/>
      <c r="C45" s="314"/>
      <c r="D45" s="315"/>
      <c r="E45" s="315"/>
      <c r="F45" s="316"/>
      <c r="G45" s="317"/>
      <c r="H45" s="311"/>
      <c r="I45" s="311"/>
      <c r="J45" s="311"/>
      <c r="L45" s="313"/>
      <c r="M45" s="313"/>
      <c r="N45" s="491"/>
      <c r="O45" s="314"/>
      <c r="P45" s="314"/>
      <c r="Q45" s="314"/>
      <c r="R45" s="315"/>
      <c r="S45" s="315"/>
      <c r="T45" s="316"/>
      <c r="U45" s="317"/>
      <c r="V45" s="313"/>
      <c r="W45" s="313"/>
      <c r="X45" s="491"/>
      <c r="Y45" s="313"/>
      <c r="Z45" s="313"/>
      <c r="AA45" s="313"/>
      <c r="AB45" s="313"/>
    </row>
    <row r="46" spans="1:28" s="312" customFormat="1" ht="14.25" customHeight="1" x14ac:dyDescent="0.15">
      <c r="A46" s="314"/>
      <c r="B46" s="314" t="s">
        <v>637</v>
      </c>
      <c r="C46" s="314"/>
      <c r="D46" s="596" t="s">
        <v>704</v>
      </c>
      <c r="E46" s="596"/>
      <c r="F46" s="596"/>
      <c r="G46" s="597"/>
      <c r="H46" s="311">
        <v>309</v>
      </c>
      <c r="I46" s="311">
        <v>757</v>
      </c>
      <c r="J46" s="311"/>
      <c r="L46" s="313">
        <v>13</v>
      </c>
      <c r="M46" s="313">
        <v>66</v>
      </c>
      <c r="N46" s="491">
        <v>16</v>
      </c>
      <c r="O46" s="314"/>
      <c r="P46" s="314" t="s">
        <v>637</v>
      </c>
      <c r="Q46" s="314"/>
      <c r="R46" s="596" t="s">
        <v>638</v>
      </c>
      <c r="S46" s="596"/>
      <c r="T46" s="596"/>
      <c r="U46" s="597"/>
      <c r="V46" s="313">
        <v>29</v>
      </c>
      <c r="W46" s="313">
        <v>137</v>
      </c>
      <c r="X46" s="491">
        <v>48</v>
      </c>
      <c r="Y46" s="313"/>
      <c r="Z46" s="313"/>
      <c r="AA46" s="313">
        <v>8</v>
      </c>
      <c r="AB46" s="313">
        <v>50</v>
      </c>
    </row>
    <row r="47" spans="1:28" s="312" customFormat="1" ht="14.25" customHeight="1" x14ac:dyDescent="0.15">
      <c r="A47" s="314"/>
      <c r="B47" s="314"/>
      <c r="C47" s="314"/>
      <c r="D47" s="485"/>
      <c r="E47" s="485"/>
      <c r="F47" s="485"/>
      <c r="G47" s="486"/>
      <c r="H47" s="311"/>
      <c r="I47" s="311"/>
      <c r="J47" s="311"/>
      <c r="L47" s="313"/>
      <c r="M47" s="313"/>
      <c r="N47" s="491"/>
      <c r="O47" s="314"/>
      <c r="P47" s="314"/>
      <c r="Q47" s="314"/>
      <c r="R47" s="485"/>
      <c r="S47" s="485"/>
      <c r="T47" s="485"/>
      <c r="U47" s="486"/>
      <c r="V47" s="313"/>
      <c r="W47" s="313"/>
      <c r="X47" s="491"/>
      <c r="Y47" s="313"/>
      <c r="Z47" s="313"/>
      <c r="AA47" s="313"/>
      <c r="AB47" s="313"/>
    </row>
    <row r="48" spans="1:28" s="312" customFormat="1" ht="14.25" customHeight="1" x14ac:dyDescent="0.15">
      <c r="A48" s="314"/>
      <c r="B48" s="314" t="s">
        <v>639</v>
      </c>
      <c r="C48" s="314"/>
      <c r="D48" s="596" t="s">
        <v>640</v>
      </c>
      <c r="E48" s="596"/>
      <c r="F48" s="596"/>
      <c r="G48" s="597"/>
      <c r="H48" s="311">
        <v>11853</v>
      </c>
      <c r="I48" s="311">
        <v>11853</v>
      </c>
      <c r="J48" s="311"/>
      <c r="L48" s="313" t="s">
        <v>592</v>
      </c>
      <c r="M48" s="313" t="s">
        <v>592</v>
      </c>
      <c r="N48" s="491" t="s">
        <v>592</v>
      </c>
      <c r="O48" s="314"/>
      <c r="P48" s="314" t="s">
        <v>639</v>
      </c>
      <c r="Q48" s="314"/>
      <c r="R48" s="596" t="s">
        <v>640</v>
      </c>
      <c r="S48" s="596"/>
      <c r="T48" s="596"/>
      <c r="U48" s="597"/>
      <c r="V48" s="313">
        <v>11</v>
      </c>
      <c r="W48" s="313">
        <v>11</v>
      </c>
      <c r="X48" s="491">
        <v>11</v>
      </c>
      <c r="Y48" s="313"/>
      <c r="Z48" s="313"/>
      <c r="AA48" s="313" t="s">
        <v>592</v>
      </c>
      <c r="AB48" s="313" t="s">
        <v>592</v>
      </c>
    </row>
    <row r="49" spans="1:28" s="312" customFormat="1" ht="14.25" customHeight="1" x14ac:dyDescent="0.15">
      <c r="A49" s="314"/>
      <c r="B49" s="314"/>
      <c r="C49" s="314"/>
      <c r="D49" s="485"/>
      <c r="E49" s="485"/>
      <c r="F49" s="485"/>
      <c r="G49" s="486"/>
      <c r="H49" s="311"/>
      <c r="I49" s="311"/>
      <c r="J49" s="311"/>
      <c r="L49" s="313"/>
      <c r="M49" s="313"/>
      <c r="N49" s="491"/>
      <c r="O49" s="314"/>
      <c r="P49" s="314"/>
      <c r="Q49" s="314"/>
      <c r="R49" s="485"/>
      <c r="S49" s="485"/>
      <c r="T49" s="485"/>
      <c r="U49" s="486"/>
      <c r="V49" s="313"/>
      <c r="W49" s="313"/>
      <c r="X49" s="491"/>
      <c r="Y49" s="313"/>
      <c r="Z49" s="313"/>
      <c r="AA49" s="313"/>
      <c r="AB49" s="313"/>
    </row>
    <row r="50" spans="1:28" s="312" customFormat="1" ht="14.25" customHeight="1" x14ac:dyDescent="0.15">
      <c r="A50" s="314" t="s">
        <v>641</v>
      </c>
      <c r="B50" s="314"/>
      <c r="C50" s="314"/>
      <c r="D50" s="314"/>
      <c r="E50" s="314"/>
      <c r="F50" s="314"/>
      <c r="G50" s="319"/>
      <c r="H50" s="311"/>
      <c r="I50" s="311"/>
      <c r="J50" s="311"/>
      <c r="L50" s="313"/>
      <c r="M50" s="313"/>
      <c r="N50" s="491"/>
      <c r="O50" s="314" t="s">
        <v>641</v>
      </c>
      <c r="P50" s="314"/>
      <c r="Q50" s="314"/>
      <c r="R50" s="314"/>
      <c r="S50" s="314"/>
      <c r="T50" s="314"/>
      <c r="U50" s="319"/>
      <c r="V50" s="313"/>
      <c r="W50" s="313"/>
      <c r="X50" s="491"/>
      <c r="Y50" s="313"/>
      <c r="Z50" s="313"/>
      <c r="AA50" s="313"/>
      <c r="AB50" s="313"/>
    </row>
    <row r="51" spans="1:28" s="312" customFormat="1" ht="14.25" customHeight="1" x14ac:dyDescent="0.15">
      <c r="A51" s="314"/>
      <c r="B51" s="596" t="s">
        <v>642</v>
      </c>
      <c r="C51" s="596"/>
      <c r="D51" s="596"/>
      <c r="E51" s="596"/>
      <c r="F51" s="596"/>
      <c r="G51" s="597"/>
      <c r="H51" s="311">
        <v>510</v>
      </c>
      <c r="I51" s="311">
        <v>1351</v>
      </c>
      <c r="J51" s="311"/>
      <c r="L51" s="313">
        <v>83</v>
      </c>
      <c r="M51" s="313">
        <v>248</v>
      </c>
      <c r="N51" s="491">
        <v>104</v>
      </c>
      <c r="O51" s="314"/>
      <c r="P51" s="596" t="s">
        <v>642</v>
      </c>
      <c r="Q51" s="596"/>
      <c r="R51" s="596"/>
      <c r="S51" s="596"/>
      <c r="T51" s="596"/>
      <c r="U51" s="597"/>
      <c r="V51" s="313">
        <v>469</v>
      </c>
      <c r="W51" s="313">
        <v>1267</v>
      </c>
      <c r="X51" s="491">
        <v>747</v>
      </c>
      <c r="Y51" s="313"/>
      <c r="Z51" s="313"/>
      <c r="AA51" s="313" t="s">
        <v>592</v>
      </c>
      <c r="AB51" s="313" t="s">
        <v>592</v>
      </c>
    </row>
    <row r="52" spans="1:28" s="312" customFormat="1" ht="14.25" customHeight="1" thickBot="1" x14ac:dyDescent="0.2">
      <c r="A52" s="320"/>
      <c r="B52" s="598" t="s">
        <v>643</v>
      </c>
      <c r="C52" s="598"/>
      <c r="D52" s="598"/>
      <c r="E52" s="598"/>
      <c r="F52" s="598"/>
      <c r="G52" s="599"/>
      <c r="H52" s="321">
        <v>60</v>
      </c>
      <c r="I52" s="321">
        <v>151</v>
      </c>
      <c r="J52" s="321"/>
      <c r="K52" s="441"/>
      <c r="L52" s="322">
        <v>5</v>
      </c>
      <c r="M52" s="322">
        <v>15</v>
      </c>
      <c r="N52" s="492">
        <v>6</v>
      </c>
      <c r="O52" s="320"/>
      <c r="P52" s="598" t="s">
        <v>643</v>
      </c>
      <c r="Q52" s="598"/>
      <c r="R52" s="598"/>
      <c r="S52" s="598"/>
      <c r="T52" s="598"/>
      <c r="U52" s="599"/>
      <c r="V52" s="322">
        <v>50</v>
      </c>
      <c r="W52" s="322">
        <v>130</v>
      </c>
      <c r="X52" s="492">
        <v>74</v>
      </c>
      <c r="Y52" s="322"/>
      <c r="Z52" s="322"/>
      <c r="AA52" s="322" t="s">
        <v>592</v>
      </c>
      <c r="AB52" s="322" t="s">
        <v>592</v>
      </c>
    </row>
    <row r="53" spans="1:28" s="323" customFormat="1" x14ac:dyDescent="0.15">
      <c r="AB53" s="293" t="s">
        <v>693</v>
      </c>
    </row>
    <row r="54" spans="1:28" s="323" customFormat="1" ht="12" x14ac:dyDescent="0.15"/>
    <row r="55" spans="1:28" s="323" customFormat="1" ht="12" x14ac:dyDescent="0.15"/>
    <row r="56" spans="1:28" s="323" customFormat="1" ht="12" x14ac:dyDescent="0.15"/>
    <row r="57" spans="1:28" s="323" customFormat="1" ht="12" x14ac:dyDescent="0.15"/>
    <row r="58" spans="1:28" s="323" customFormat="1" ht="12" x14ac:dyDescent="0.15"/>
    <row r="59" spans="1:28" s="323" customFormat="1" ht="12" x14ac:dyDescent="0.15"/>
    <row r="60" spans="1:28" s="323" customFormat="1" ht="12" x14ac:dyDescent="0.15"/>
    <row r="61" spans="1:28" s="323" customFormat="1" ht="12" x14ac:dyDescent="0.15"/>
  </sheetData>
  <mergeCells count="48">
    <mergeCell ref="L2:AB2"/>
    <mergeCell ref="AA3:AB3"/>
    <mergeCell ref="L3:N3"/>
    <mergeCell ref="V3:X3"/>
    <mergeCell ref="A5:G5"/>
    <mergeCell ref="O5:U5"/>
    <mergeCell ref="D6:G6"/>
    <mergeCell ref="R6:U6"/>
    <mergeCell ref="E7:G7"/>
    <mergeCell ref="S7:U7"/>
    <mergeCell ref="F8:G8"/>
    <mergeCell ref="T8:U8"/>
    <mergeCell ref="F9:G9"/>
    <mergeCell ref="T9:U9"/>
    <mergeCell ref="F10:G10"/>
    <mergeCell ref="T10:U10"/>
    <mergeCell ref="F11:G11"/>
    <mergeCell ref="T11:U11"/>
    <mergeCell ref="E13:G13"/>
    <mergeCell ref="S13:U13"/>
    <mergeCell ref="F14:G14"/>
    <mergeCell ref="T14:U14"/>
    <mergeCell ref="F18:G18"/>
    <mergeCell ref="T18:U18"/>
    <mergeCell ref="F22:G22"/>
    <mergeCell ref="T22:U22"/>
    <mergeCell ref="F26:G26"/>
    <mergeCell ref="T26:U26"/>
    <mergeCell ref="F30:G30"/>
    <mergeCell ref="T30:U30"/>
    <mergeCell ref="F32:G32"/>
    <mergeCell ref="T32:U32"/>
    <mergeCell ref="F34:G34"/>
    <mergeCell ref="T34:U34"/>
    <mergeCell ref="F38:G38"/>
    <mergeCell ref="T38:U38"/>
    <mergeCell ref="F42:G42"/>
    <mergeCell ref="T42:U42"/>
    <mergeCell ref="B51:G51"/>
    <mergeCell ref="P51:U51"/>
    <mergeCell ref="B52:G52"/>
    <mergeCell ref="P52:U52"/>
    <mergeCell ref="F44:G44"/>
    <mergeCell ref="T44:U44"/>
    <mergeCell ref="D46:G46"/>
    <mergeCell ref="R46:U46"/>
    <mergeCell ref="D48:G48"/>
    <mergeCell ref="R48:U48"/>
  </mergeCells>
  <phoneticPr fontId="28"/>
  <hyperlinks>
    <hyperlink ref="AD1" location="目次!R1C1" display="目次"/>
  </hyperlinks>
  <pageMargins left="0.25" right="0.25" top="0.75" bottom="0.75" header="0.3" footer="0.3"/>
  <pageSetup paperSize="9" scale="85" fitToHeight="0" orientation="portrait" r:id="rId1"/>
  <headerFooter alignWithMargins="0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showGridLines="0" topLeftCell="A7" zoomScaleNormal="100" workbookViewId="0"/>
  </sheetViews>
  <sheetFormatPr defaultRowHeight="13.5" x14ac:dyDescent="0.15"/>
  <cols>
    <col min="1" max="1" width="0.875" style="324" customWidth="1"/>
    <col min="2" max="2" width="22.75" style="324" customWidth="1"/>
    <col min="3" max="3" width="6.75" style="324" customWidth="1"/>
    <col min="4" max="5" width="6.375" style="324" customWidth="1"/>
    <col min="6" max="8" width="6.5" style="324" customWidth="1"/>
    <col min="9" max="11" width="6.75" style="324" customWidth="1"/>
    <col min="12" max="12" width="6.375" style="324" customWidth="1"/>
    <col min="13" max="13" width="6.75" style="324" customWidth="1"/>
    <col min="14" max="15" width="6.375" style="324" customWidth="1"/>
    <col min="16" max="17" width="6.5" style="324" customWidth="1"/>
    <col min="18" max="18" width="5.5" style="324" customWidth="1"/>
    <col min="19" max="32" width="6.75" style="324" customWidth="1"/>
    <col min="33" max="16384" width="9" style="324"/>
  </cols>
  <sheetData>
    <row r="1" spans="1:32" ht="15" thickBot="1" x14ac:dyDescent="0.2">
      <c r="A1" s="475" t="s">
        <v>533</v>
      </c>
      <c r="R1" s="476" t="s">
        <v>402</v>
      </c>
      <c r="U1" s="508" t="s">
        <v>707</v>
      </c>
      <c r="AF1" s="325"/>
    </row>
    <row r="2" spans="1:32" s="290" customFormat="1" ht="17.25" customHeight="1" x14ac:dyDescent="0.15">
      <c r="A2" s="326"/>
      <c r="B2" s="327"/>
      <c r="C2" s="328" t="s">
        <v>396</v>
      </c>
      <c r="D2" s="328"/>
      <c r="E2" s="328"/>
      <c r="F2" s="328"/>
      <c r="G2" s="328"/>
      <c r="H2" s="328"/>
      <c r="I2" s="328"/>
      <c r="J2" s="328"/>
      <c r="K2" s="328"/>
      <c r="L2" s="328"/>
      <c r="M2" s="329" t="s">
        <v>366</v>
      </c>
      <c r="N2" s="330"/>
      <c r="O2" s="330"/>
      <c r="P2" s="330"/>
      <c r="Q2" s="330"/>
      <c r="R2" s="330"/>
    </row>
    <row r="3" spans="1:32" s="290" customFormat="1" ht="17.25" customHeight="1" x14ac:dyDescent="0.15">
      <c r="A3" s="331" t="s">
        <v>534</v>
      </c>
      <c r="B3" s="332"/>
      <c r="C3" s="333" t="s">
        <v>535</v>
      </c>
      <c r="D3" s="334" t="s">
        <v>536</v>
      </c>
      <c r="E3" s="334"/>
      <c r="F3" s="334"/>
      <c r="G3" s="335"/>
      <c r="H3" s="333" t="s">
        <v>537</v>
      </c>
      <c r="I3" s="333" t="s">
        <v>538</v>
      </c>
      <c r="J3" s="333" t="s">
        <v>538</v>
      </c>
      <c r="K3" s="333" t="s">
        <v>539</v>
      </c>
      <c r="L3" s="333" t="s">
        <v>540</v>
      </c>
      <c r="M3" s="336" t="s">
        <v>541</v>
      </c>
      <c r="N3" s="334" t="s">
        <v>536</v>
      </c>
      <c r="O3" s="334"/>
      <c r="P3" s="334"/>
      <c r="Q3" s="337"/>
      <c r="R3" s="338" t="s">
        <v>542</v>
      </c>
    </row>
    <row r="4" spans="1:32" s="290" customFormat="1" ht="17.25" customHeight="1" x14ac:dyDescent="0.15">
      <c r="A4" s="339"/>
      <c r="B4" s="340"/>
      <c r="C4" s="341" t="s">
        <v>543</v>
      </c>
      <c r="D4" s="336" t="s">
        <v>396</v>
      </c>
      <c r="E4" s="336" t="s">
        <v>544</v>
      </c>
      <c r="F4" s="336" t="s">
        <v>545</v>
      </c>
      <c r="G4" s="342" t="s">
        <v>546</v>
      </c>
      <c r="H4" s="336"/>
      <c r="I4" s="336" t="s">
        <v>547</v>
      </c>
      <c r="J4" s="336" t="s">
        <v>548</v>
      </c>
      <c r="K4" s="336" t="s">
        <v>549</v>
      </c>
      <c r="L4" s="336" t="s">
        <v>550</v>
      </c>
      <c r="M4" s="341" t="s">
        <v>551</v>
      </c>
      <c r="N4" s="336" t="s">
        <v>396</v>
      </c>
      <c r="O4" s="336" t="s">
        <v>544</v>
      </c>
      <c r="P4" s="336" t="s">
        <v>545</v>
      </c>
      <c r="Q4" s="342" t="s">
        <v>546</v>
      </c>
      <c r="R4" s="343"/>
    </row>
    <row r="5" spans="1:32" s="348" customFormat="1" ht="15" customHeight="1" x14ac:dyDescent="0.15">
      <c r="A5" s="344" t="s">
        <v>396</v>
      </c>
      <c r="B5" s="345"/>
      <c r="C5" s="346">
        <f>C7+C12+C17+C35</f>
        <v>52685</v>
      </c>
      <c r="D5" s="346">
        <f t="shared" ref="D5:R5" si="0">D7+D12+D17+D35</f>
        <v>39464</v>
      </c>
      <c r="E5" s="346">
        <f t="shared" si="0"/>
        <v>25850</v>
      </c>
      <c r="F5" s="346">
        <f t="shared" si="0"/>
        <v>1197</v>
      </c>
      <c r="G5" s="346">
        <f t="shared" si="0"/>
        <v>12417</v>
      </c>
      <c r="H5" s="346">
        <f t="shared" si="0"/>
        <v>2969</v>
      </c>
      <c r="I5" s="346">
        <f t="shared" si="0"/>
        <v>1228</v>
      </c>
      <c r="J5" s="346">
        <f t="shared" si="0"/>
        <v>4710</v>
      </c>
      <c r="K5" s="346">
        <f t="shared" si="0"/>
        <v>3094</v>
      </c>
      <c r="L5" s="346">
        <f>L12+L17</f>
        <v>272</v>
      </c>
      <c r="M5" s="346">
        <f t="shared" si="0"/>
        <v>28411</v>
      </c>
      <c r="N5" s="346">
        <f t="shared" si="0"/>
        <v>20300</v>
      </c>
      <c r="O5" s="346">
        <f t="shared" si="0"/>
        <v>16884</v>
      </c>
      <c r="P5" s="346">
        <f t="shared" si="0"/>
        <v>492</v>
      </c>
      <c r="Q5" s="346">
        <f t="shared" si="0"/>
        <v>2924</v>
      </c>
      <c r="R5" s="346">
        <f t="shared" si="0"/>
        <v>2273</v>
      </c>
    </row>
    <row r="6" spans="1:32" s="348" customFormat="1" ht="8.25" customHeight="1" x14ac:dyDescent="0.15">
      <c r="A6" s="344"/>
      <c r="B6" s="345"/>
      <c r="C6" s="349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</row>
    <row r="7" spans="1:32" s="348" customFormat="1" ht="15" customHeight="1" x14ac:dyDescent="0.15">
      <c r="A7" s="344" t="s">
        <v>552</v>
      </c>
      <c r="B7" s="345"/>
      <c r="C7" s="349">
        <f>C8+C10</f>
        <v>4297</v>
      </c>
      <c r="D7" s="350">
        <f t="shared" ref="D7:R7" si="1">D8+D10</f>
        <v>824</v>
      </c>
      <c r="E7" s="350">
        <f t="shared" si="1"/>
        <v>356</v>
      </c>
      <c r="F7" s="350">
        <f>F8</f>
        <v>11</v>
      </c>
      <c r="G7" s="350">
        <f>G8</f>
        <v>457</v>
      </c>
      <c r="H7" s="350">
        <f t="shared" si="1"/>
        <v>63</v>
      </c>
      <c r="I7" s="350">
        <f t="shared" si="1"/>
        <v>203</v>
      </c>
      <c r="J7" s="350">
        <f t="shared" si="1"/>
        <v>1545</v>
      </c>
      <c r="K7" s="350">
        <f t="shared" si="1"/>
        <v>1650</v>
      </c>
      <c r="L7" s="438" t="s">
        <v>553</v>
      </c>
      <c r="M7" s="350">
        <f t="shared" si="1"/>
        <v>2353</v>
      </c>
      <c r="N7" s="350">
        <f t="shared" si="1"/>
        <v>423</v>
      </c>
      <c r="O7" s="350">
        <f t="shared" si="1"/>
        <v>262</v>
      </c>
      <c r="P7" s="350">
        <f>P8</f>
        <v>6</v>
      </c>
      <c r="Q7" s="350">
        <f>Q8</f>
        <v>155</v>
      </c>
      <c r="R7" s="350">
        <f t="shared" si="1"/>
        <v>50</v>
      </c>
    </row>
    <row r="8" spans="1:32" s="290" customFormat="1" ht="15" customHeight="1" x14ac:dyDescent="0.15">
      <c r="A8" s="331"/>
      <c r="B8" s="332" t="s">
        <v>554</v>
      </c>
      <c r="C8" s="351">
        <v>4276</v>
      </c>
      <c r="D8" s="352">
        <v>818</v>
      </c>
      <c r="E8" s="352">
        <v>350</v>
      </c>
      <c r="F8" s="352">
        <v>11</v>
      </c>
      <c r="G8" s="352">
        <v>457</v>
      </c>
      <c r="H8" s="352">
        <v>62</v>
      </c>
      <c r="I8" s="352">
        <v>200</v>
      </c>
      <c r="J8" s="352">
        <v>1541</v>
      </c>
      <c r="K8" s="352">
        <v>1643</v>
      </c>
      <c r="L8" s="352" t="s">
        <v>274</v>
      </c>
      <c r="M8" s="352">
        <v>2338</v>
      </c>
      <c r="N8" s="352">
        <v>418</v>
      </c>
      <c r="O8" s="352">
        <v>257</v>
      </c>
      <c r="P8" s="352">
        <v>6</v>
      </c>
      <c r="Q8" s="352">
        <v>155</v>
      </c>
      <c r="R8" s="352">
        <v>49</v>
      </c>
    </row>
    <row r="9" spans="1:32" s="290" customFormat="1" ht="15" customHeight="1" x14ac:dyDescent="0.15">
      <c r="A9" s="331"/>
      <c r="B9" s="332" t="s">
        <v>555</v>
      </c>
      <c r="C9" s="351">
        <v>4105</v>
      </c>
      <c r="D9" s="352">
        <v>669</v>
      </c>
      <c r="E9" s="352">
        <v>216</v>
      </c>
      <c r="F9" s="352">
        <v>9</v>
      </c>
      <c r="G9" s="352">
        <v>444</v>
      </c>
      <c r="H9" s="352">
        <v>56</v>
      </c>
      <c r="I9" s="352">
        <v>195</v>
      </c>
      <c r="J9" s="352">
        <v>1536</v>
      </c>
      <c r="K9" s="352">
        <v>1637</v>
      </c>
      <c r="L9" s="352" t="s">
        <v>274</v>
      </c>
      <c r="M9" s="352">
        <v>2182</v>
      </c>
      <c r="N9" s="352">
        <v>281</v>
      </c>
      <c r="O9" s="352">
        <v>133</v>
      </c>
      <c r="P9" s="352">
        <v>4</v>
      </c>
      <c r="Q9" s="352">
        <v>144</v>
      </c>
      <c r="R9" s="352">
        <v>44</v>
      </c>
    </row>
    <row r="10" spans="1:32" s="290" customFormat="1" ht="15" customHeight="1" x14ac:dyDescent="0.15">
      <c r="A10" s="331"/>
      <c r="B10" s="332" t="s">
        <v>275</v>
      </c>
      <c r="C10" s="351">
        <v>21</v>
      </c>
      <c r="D10" s="352">
        <v>6</v>
      </c>
      <c r="E10" s="352">
        <v>6</v>
      </c>
      <c r="F10" s="352" t="s">
        <v>466</v>
      </c>
      <c r="G10" s="352" t="s">
        <v>466</v>
      </c>
      <c r="H10" s="352">
        <v>1</v>
      </c>
      <c r="I10" s="352">
        <v>3</v>
      </c>
      <c r="J10" s="352">
        <v>4</v>
      </c>
      <c r="K10" s="352">
        <v>7</v>
      </c>
      <c r="L10" s="352" t="s">
        <v>274</v>
      </c>
      <c r="M10" s="352">
        <v>15</v>
      </c>
      <c r="N10" s="352">
        <v>5</v>
      </c>
      <c r="O10" s="352">
        <v>5</v>
      </c>
      <c r="P10" s="352" t="s">
        <v>466</v>
      </c>
      <c r="Q10" s="352" t="s">
        <v>466</v>
      </c>
      <c r="R10" s="352">
        <v>1</v>
      </c>
    </row>
    <row r="11" spans="1:32" s="290" customFormat="1" ht="8.25" customHeight="1" x14ac:dyDescent="0.15">
      <c r="A11" s="331"/>
      <c r="B11" s="332"/>
      <c r="C11" s="351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</row>
    <row r="12" spans="1:32" s="348" customFormat="1" ht="15" customHeight="1" x14ac:dyDescent="0.15">
      <c r="A12" s="344" t="s">
        <v>556</v>
      </c>
      <c r="B12" s="345"/>
      <c r="C12" s="349">
        <f t="shared" ref="C12:R12" si="2">SUM(C13:C15)</f>
        <v>16518</v>
      </c>
      <c r="D12" s="350">
        <f t="shared" si="2"/>
        <v>13465</v>
      </c>
      <c r="E12" s="350">
        <f t="shared" si="2"/>
        <v>9948</v>
      </c>
      <c r="F12" s="350">
        <f t="shared" si="2"/>
        <v>795</v>
      </c>
      <c r="G12" s="350">
        <f t="shared" si="2"/>
        <v>2722</v>
      </c>
      <c r="H12" s="350">
        <f t="shared" si="2"/>
        <v>1317</v>
      </c>
      <c r="I12" s="350">
        <f t="shared" si="2"/>
        <v>270</v>
      </c>
      <c r="J12" s="350">
        <f t="shared" si="2"/>
        <v>830</v>
      </c>
      <c r="K12" s="350">
        <f t="shared" si="2"/>
        <v>287</v>
      </c>
      <c r="L12" s="350">
        <f t="shared" si="2"/>
        <v>237</v>
      </c>
      <c r="M12" s="350">
        <f t="shared" si="2"/>
        <v>11178</v>
      </c>
      <c r="N12" s="350">
        <f t="shared" si="2"/>
        <v>8890</v>
      </c>
      <c r="O12" s="350">
        <f t="shared" si="2"/>
        <v>7672</v>
      </c>
      <c r="P12" s="350">
        <f t="shared" si="2"/>
        <v>339</v>
      </c>
      <c r="Q12" s="350">
        <f t="shared" si="2"/>
        <v>879</v>
      </c>
      <c r="R12" s="350">
        <f t="shared" si="2"/>
        <v>1057</v>
      </c>
    </row>
    <row r="13" spans="1:32" s="290" customFormat="1" ht="15" customHeight="1" x14ac:dyDescent="0.15">
      <c r="A13" s="331"/>
      <c r="B13" s="332" t="s">
        <v>557</v>
      </c>
      <c r="C13" s="351">
        <v>32</v>
      </c>
      <c r="D13" s="352">
        <v>26</v>
      </c>
      <c r="E13" s="352">
        <v>24</v>
      </c>
      <c r="F13" s="352" t="s">
        <v>466</v>
      </c>
      <c r="G13" s="352">
        <v>2</v>
      </c>
      <c r="H13" s="352">
        <v>6</v>
      </c>
      <c r="I13" s="352" t="s">
        <v>274</v>
      </c>
      <c r="J13" s="352" t="s">
        <v>466</v>
      </c>
      <c r="K13" s="352" t="s">
        <v>466</v>
      </c>
      <c r="L13" s="352" t="s">
        <v>274</v>
      </c>
      <c r="M13" s="352">
        <v>26</v>
      </c>
      <c r="N13" s="352">
        <v>21</v>
      </c>
      <c r="O13" s="352">
        <v>20</v>
      </c>
      <c r="P13" s="352" t="s">
        <v>466</v>
      </c>
      <c r="Q13" s="352">
        <v>1</v>
      </c>
      <c r="R13" s="352">
        <v>5</v>
      </c>
    </row>
    <row r="14" spans="1:32" s="290" customFormat="1" ht="15" customHeight="1" x14ac:dyDescent="0.15">
      <c r="A14" s="331"/>
      <c r="B14" s="332" t="s">
        <v>276</v>
      </c>
      <c r="C14" s="351">
        <v>4587</v>
      </c>
      <c r="D14" s="352">
        <v>3082</v>
      </c>
      <c r="E14" s="352">
        <v>2643</v>
      </c>
      <c r="F14" s="352">
        <v>15</v>
      </c>
      <c r="G14" s="352">
        <v>424</v>
      </c>
      <c r="H14" s="352">
        <v>608</v>
      </c>
      <c r="I14" s="352">
        <v>181</v>
      </c>
      <c r="J14" s="352">
        <v>548</v>
      </c>
      <c r="K14" s="352">
        <v>137</v>
      </c>
      <c r="L14" s="352" t="s">
        <v>274</v>
      </c>
      <c r="M14" s="352">
        <v>3971</v>
      </c>
      <c r="N14" s="352">
        <v>2664</v>
      </c>
      <c r="O14" s="352">
        <v>2358</v>
      </c>
      <c r="P14" s="352">
        <v>8</v>
      </c>
      <c r="Q14" s="352">
        <v>298</v>
      </c>
      <c r="R14" s="352">
        <v>497</v>
      </c>
    </row>
    <row r="15" spans="1:32" s="290" customFormat="1" ht="15" customHeight="1" x14ac:dyDescent="0.15">
      <c r="A15" s="331"/>
      <c r="B15" s="332" t="s">
        <v>277</v>
      </c>
      <c r="C15" s="351">
        <v>11899</v>
      </c>
      <c r="D15" s="352">
        <v>10357</v>
      </c>
      <c r="E15" s="352">
        <v>7281</v>
      </c>
      <c r="F15" s="352">
        <v>780</v>
      </c>
      <c r="G15" s="352">
        <v>2296</v>
      </c>
      <c r="H15" s="352">
        <v>703</v>
      </c>
      <c r="I15" s="352">
        <v>89</v>
      </c>
      <c r="J15" s="352">
        <v>282</v>
      </c>
      <c r="K15" s="352">
        <v>150</v>
      </c>
      <c r="L15" s="352">
        <v>237</v>
      </c>
      <c r="M15" s="352">
        <v>7181</v>
      </c>
      <c r="N15" s="352">
        <v>6205</v>
      </c>
      <c r="O15" s="352">
        <v>5294</v>
      </c>
      <c r="P15" s="352">
        <v>331</v>
      </c>
      <c r="Q15" s="352">
        <v>580</v>
      </c>
      <c r="R15" s="352">
        <v>555</v>
      </c>
    </row>
    <row r="16" spans="1:32" s="290" customFormat="1" ht="8.25" customHeight="1" x14ac:dyDescent="0.15">
      <c r="A16" s="331"/>
      <c r="B16" s="332"/>
      <c r="C16" s="351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</row>
    <row r="17" spans="1:18" s="348" customFormat="1" ht="15" customHeight="1" x14ac:dyDescent="0.15">
      <c r="A17" s="344" t="s">
        <v>558</v>
      </c>
      <c r="B17" s="345"/>
      <c r="C17" s="349">
        <f t="shared" ref="C17:R17" si="3">SUM(C18:C33)</f>
        <v>30225</v>
      </c>
      <c r="D17" s="350">
        <f t="shared" si="3"/>
        <v>24612</v>
      </c>
      <c r="E17" s="350">
        <f t="shared" si="3"/>
        <v>15325</v>
      </c>
      <c r="F17" s="350">
        <f t="shared" si="3"/>
        <v>289</v>
      </c>
      <c r="G17" s="350">
        <f t="shared" si="3"/>
        <v>8998</v>
      </c>
      <c r="H17" s="350">
        <f t="shared" si="3"/>
        <v>1577</v>
      </c>
      <c r="I17" s="350">
        <f t="shared" si="3"/>
        <v>738</v>
      </c>
      <c r="J17" s="350">
        <f t="shared" si="3"/>
        <v>2020</v>
      </c>
      <c r="K17" s="350">
        <f t="shared" si="3"/>
        <v>1048</v>
      </c>
      <c r="L17" s="350">
        <f t="shared" si="3"/>
        <v>35</v>
      </c>
      <c r="M17" s="350">
        <f t="shared" si="3"/>
        <v>13995</v>
      </c>
      <c r="N17" s="350">
        <f t="shared" si="3"/>
        <v>10710</v>
      </c>
      <c r="O17" s="350">
        <f t="shared" si="3"/>
        <v>8801</v>
      </c>
      <c r="P17" s="350">
        <f t="shared" si="3"/>
        <v>103</v>
      </c>
      <c r="Q17" s="350">
        <f t="shared" si="3"/>
        <v>1806</v>
      </c>
      <c r="R17" s="350">
        <f t="shared" si="3"/>
        <v>1159</v>
      </c>
    </row>
    <row r="18" spans="1:18" s="290" customFormat="1" ht="15" customHeight="1" x14ac:dyDescent="0.15">
      <c r="A18" s="331"/>
      <c r="B18" s="332" t="s">
        <v>241</v>
      </c>
      <c r="C18" s="351">
        <v>304</v>
      </c>
      <c r="D18" s="352">
        <v>300</v>
      </c>
      <c r="E18" s="352">
        <v>275</v>
      </c>
      <c r="F18" s="352">
        <v>2</v>
      </c>
      <c r="G18" s="352">
        <v>23</v>
      </c>
      <c r="H18" s="352">
        <v>2</v>
      </c>
      <c r="I18" s="352" t="s">
        <v>466</v>
      </c>
      <c r="J18" s="352" t="s">
        <v>466</v>
      </c>
      <c r="K18" s="352" t="s">
        <v>466</v>
      </c>
      <c r="L18" s="352" t="s">
        <v>466</v>
      </c>
      <c r="M18" s="352">
        <v>261</v>
      </c>
      <c r="N18" s="352">
        <v>258</v>
      </c>
      <c r="O18" s="352">
        <v>247</v>
      </c>
      <c r="P18" s="352">
        <v>1</v>
      </c>
      <c r="Q18" s="352">
        <v>10</v>
      </c>
      <c r="R18" s="352">
        <v>2</v>
      </c>
    </row>
    <row r="19" spans="1:18" s="290" customFormat="1" ht="15" customHeight="1" x14ac:dyDescent="0.15">
      <c r="A19" s="331"/>
      <c r="B19" s="332" t="s">
        <v>242</v>
      </c>
      <c r="C19" s="351">
        <v>314</v>
      </c>
      <c r="D19" s="352">
        <v>243</v>
      </c>
      <c r="E19" s="352">
        <v>183</v>
      </c>
      <c r="F19" s="352">
        <v>13</v>
      </c>
      <c r="G19" s="352">
        <v>47</v>
      </c>
      <c r="H19" s="352">
        <v>34</v>
      </c>
      <c r="I19" s="352">
        <v>2</v>
      </c>
      <c r="J19" s="352">
        <v>31</v>
      </c>
      <c r="K19" s="352">
        <v>2</v>
      </c>
      <c r="L19" s="352" t="s">
        <v>274</v>
      </c>
      <c r="M19" s="352">
        <v>234</v>
      </c>
      <c r="N19" s="352">
        <v>174</v>
      </c>
      <c r="O19" s="352">
        <v>159</v>
      </c>
      <c r="P19" s="352">
        <v>4</v>
      </c>
      <c r="Q19" s="352">
        <v>11</v>
      </c>
      <c r="R19" s="352">
        <v>28</v>
      </c>
    </row>
    <row r="20" spans="1:18" s="290" customFormat="1" ht="15" customHeight="1" x14ac:dyDescent="0.15">
      <c r="A20" s="331"/>
      <c r="B20" s="332" t="s">
        <v>559</v>
      </c>
      <c r="C20" s="351">
        <v>1796</v>
      </c>
      <c r="D20" s="352">
        <v>1654</v>
      </c>
      <c r="E20" s="352">
        <v>1239</v>
      </c>
      <c r="F20" s="352">
        <v>28</v>
      </c>
      <c r="G20" s="352">
        <v>387</v>
      </c>
      <c r="H20" s="352">
        <v>63</v>
      </c>
      <c r="I20" s="352">
        <v>8</v>
      </c>
      <c r="J20" s="352">
        <v>49</v>
      </c>
      <c r="K20" s="352">
        <v>4</v>
      </c>
      <c r="L20" s="352" t="s">
        <v>274</v>
      </c>
      <c r="M20" s="352">
        <v>1463</v>
      </c>
      <c r="N20" s="352">
        <v>1343</v>
      </c>
      <c r="O20" s="352">
        <v>1107</v>
      </c>
      <c r="P20" s="352">
        <v>20</v>
      </c>
      <c r="Q20" s="352">
        <v>216</v>
      </c>
      <c r="R20" s="352">
        <v>51</v>
      </c>
    </row>
    <row r="21" spans="1:18" s="290" customFormat="1" ht="15" customHeight="1" x14ac:dyDescent="0.15">
      <c r="A21" s="331"/>
      <c r="B21" s="332" t="s">
        <v>487</v>
      </c>
      <c r="C21" s="351">
        <v>7185</v>
      </c>
      <c r="D21" s="352">
        <v>5511</v>
      </c>
      <c r="E21" s="352">
        <v>2958</v>
      </c>
      <c r="F21" s="352">
        <v>42</v>
      </c>
      <c r="G21" s="352">
        <v>2511</v>
      </c>
      <c r="H21" s="352">
        <v>678</v>
      </c>
      <c r="I21" s="352">
        <v>163</v>
      </c>
      <c r="J21" s="352">
        <v>473</v>
      </c>
      <c r="K21" s="352">
        <v>328</v>
      </c>
      <c r="L21" s="352" t="s">
        <v>274</v>
      </c>
      <c r="M21" s="352">
        <v>3514</v>
      </c>
      <c r="N21" s="352">
        <v>2497</v>
      </c>
      <c r="O21" s="352">
        <v>2002</v>
      </c>
      <c r="P21" s="352">
        <v>17</v>
      </c>
      <c r="Q21" s="352">
        <v>478</v>
      </c>
      <c r="R21" s="352">
        <v>499</v>
      </c>
    </row>
    <row r="22" spans="1:18" s="290" customFormat="1" ht="8.25" customHeight="1" x14ac:dyDescent="0.15">
      <c r="A22" s="331"/>
      <c r="B22" s="332"/>
      <c r="C22" s="351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</row>
    <row r="23" spans="1:18" s="290" customFormat="1" ht="15" customHeight="1" x14ac:dyDescent="0.15">
      <c r="A23" s="331"/>
      <c r="B23" s="332" t="s">
        <v>489</v>
      </c>
      <c r="C23" s="351">
        <v>1001</v>
      </c>
      <c r="D23" s="352">
        <v>907</v>
      </c>
      <c r="E23" s="352">
        <v>750</v>
      </c>
      <c r="F23" s="352">
        <v>6</v>
      </c>
      <c r="G23" s="352">
        <v>151</v>
      </c>
      <c r="H23" s="352">
        <v>42</v>
      </c>
      <c r="I23" s="352">
        <v>12</v>
      </c>
      <c r="J23" s="352">
        <v>29</v>
      </c>
      <c r="K23" s="352">
        <v>5</v>
      </c>
      <c r="L23" s="352" t="s">
        <v>274</v>
      </c>
      <c r="M23" s="352">
        <v>448</v>
      </c>
      <c r="N23" s="352">
        <v>383</v>
      </c>
      <c r="O23" s="352">
        <v>368</v>
      </c>
      <c r="P23" s="352" t="s">
        <v>466</v>
      </c>
      <c r="Q23" s="352">
        <v>15</v>
      </c>
      <c r="R23" s="352">
        <v>32</v>
      </c>
    </row>
    <row r="24" spans="1:18" s="290" customFormat="1" ht="15" customHeight="1" x14ac:dyDescent="0.15">
      <c r="A24" s="331"/>
      <c r="B24" s="332" t="s">
        <v>492</v>
      </c>
      <c r="C24" s="351">
        <v>470</v>
      </c>
      <c r="D24" s="352">
        <v>266</v>
      </c>
      <c r="E24" s="352">
        <v>195</v>
      </c>
      <c r="F24" s="352">
        <v>1</v>
      </c>
      <c r="G24" s="352">
        <v>70</v>
      </c>
      <c r="H24" s="352">
        <v>95</v>
      </c>
      <c r="I24" s="352">
        <v>11</v>
      </c>
      <c r="J24" s="352">
        <v>70</v>
      </c>
      <c r="K24" s="352">
        <v>23</v>
      </c>
      <c r="L24" s="352" t="s">
        <v>274</v>
      </c>
      <c r="M24" s="352">
        <v>283</v>
      </c>
      <c r="N24" s="352">
        <v>159</v>
      </c>
      <c r="O24" s="352">
        <v>128</v>
      </c>
      <c r="P24" s="352">
        <v>1</v>
      </c>
      <c r="Q24" s="352">
        <v>30</v>
      </c>
      <c r="R24" s="352">
        <v>59</v>
      </c>
    </row>
    <row r="25" spans="1:18" s="290" customFormat="1" ht="15" customHeight="1" x14ac:dyDescent="0.15">
      <c r="A25" s="331"/>
      <c r="B25" s="353" t="s">
        <v>560</v>
      </c>
      <c r="C25" s="351">
        <v>1244</v>
      </c>
      <c r="D25" s="352">
        <v>758</v>
      </c>
      <c r="E25" s="352">
        <v>616</v>
      </c>
      <c r="F25" s="352">
        <v>10</v>
      </c>
      <c r="G25" s="352">
        <v>132</v>
      </c>
      <c r="H25" s="352">
        <v>109</v>
      </c>
      <c r="I25" s="352">
        <v>71</v>
      </c>
      <c r="J25" s="352">
        <v>208</v>
      </c>
      <c r="K25" s="352">
        <v>94</v>
      </c>
      <c r="L25" s="352" t="s">
        <v>466</v>
      </c>
      <c r="M25" s="352">
        <v>838</v>
      </c>
      <c r="N25" s="352">
        <v>483</v>
      </c>
      <c r="O25" s="352">
        <v>441</v>
      </c>
      <c r="P25" s="352">
        <v>6</v>
      </c>
      <c r="Q25" s="352">
        <v>36</v>
      </c>
      <c r="R25" s="352">
        <v>85</v>
      </c>
    </row>
    <row r="26" spans="1:18" s="290" customFormat="1" ht="15" customHeight="1" x14ac:dyDescent="0.15">
      <c r="A26" s="331"/>
      <c r="B26" s="332" t="s">
        <v>561</v>
      </c>
      <c r="C26" s="351">
        <v>2826</v>
      </c>
      <c r="D26" s="352">
        <v>1901</v>
      </c>
      <c r="E26" s="352">
        <v>664</v>
      </c>
      <c r="F26" s="352">
        <v>17</v>
      </c>
      <c r="G26" s="352">
        <v>1220</v>
      </c>
      <c r="H26" s="352">
        <v>145</v>
      </c>
      <c r="I26" s="352">
        <v>180</v>
      </c>
      <c r="J26" s="352">
        <v>298</v>
      </c>
      <c r="K26" s="352">
        <v>278</v>
      </c>
      <c r="L26" s="352" t="s">
        <v>274</v>
      </c>
      <c r="M26" s="352">
        <v>984</v>
      </c>
      <c r="N26" s="352">
        <v>533</v>
      </c>
      <c r="O26" s="352">
        <v>347</v>
      </c>
      <c r="P26" s="352">
        <v>5</v>
      </c>
      <c r="Q26" s="352">
        <v>181</v>
      </c>
      <c r="R26" s="352">
        <v>96</v>
      </c>
    </row>
    <row r="27" spans="1:18" s="290" customFormat="1" ht="15" customHeight="1" x14ac:dyDescent="0.15">
      <c r="A27" s="331"/>
      <c r="B27" s="332" t="s">
        <v>562</v>
      </c>
      <c r="C27" s="351">
        <v>1829</v>
      </c>
      <c r="D27" s="352">
        <v>1154</v>
      </c>
      <c r="E27" s="352">
        <v>541</v>
      </c>
      <c r="F27" s="352">
        <v>8</v>
      </c>
      <c r="G27" s="352">
        <v>605</v>
      </c>
      <c r="H27" s="352">
        <v>94</v>
      </c>
      <c r="I27" s="352">
        <v>111</v>
      </c>
      <c r="J27" s="352">
        <v>302</v>
      </c>
      <c r="K27" s="352">
        <v>151</v>
      </c>
      <c r="L27" s="352">
        <v>3</v>
      </c>
      <c r="M27" s="352">
        <v>718</v>
      </c>
      <c r="N27" s="352">
        <v>437</v>
      </c>
      <c r="O27" s="352">
        <v>288</v>
      </c>
      <c r="P27" s="352">
        <v>2</v>
      </c>
      <c r="Q27" s="352">
        <v>147</v>
      </c>
      <c r="R27" s="352">
        <v>63</v>
      </c>
    </row>
    <row r="28" spans="1:18" s="290" customFormat="1" ht="8.25" customHeight="1" x14ac:dyDescent="0.15">
      <c r="A28" s="331"/>
      <c r="B28" s="332"/>
      <c r="C28" s="351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</row>
    <row r="29" spans="1:18" s="290" customFormat="1" ht="15" customHeight="1" x14ac:dyDescent="0.15">
      <c r="A29" s="331"/>
      <c r="B29" s="332" t="s">
        <v>278</v>
      </c>
      <c r="C29" s="351">
        <v>1900</v>
      </c>
      <c r="D29" s="352">
        <v>1722</v>
      </c>
      <c r="E29" s="352">
        <v>1251</v>
      </c>
      <c r="F29" s="352">
        <v>16</v>
      </c>
      <c r="G29" s="352">
        <v>455</v>
      </c>
      <c r="H29" s="352">
        <v>14</v>
      </c>
      <c r="I29" s="352">
        <v>18</v>
      </c>
      <c r="J29" s="352">
        <v>126</v>
      </c>
      <c r="K29" s="352">
        <v>7</v>
      </c>
      <c r="L29" s="352" t="s">
        <v>274</v>
      </c>
      <c r="M29" s="352">
        <v>858</v>
      </c>
      <c r="N29" s="352">
        <v>805</v>
      </c>
      <c r="O29" s="352">
        <v>698</v>
      </c>
      <c r="P29" s="352">
        <v>7</v>
      </c>
      <c r="Q29" s="352">
        <v>100</v>
      </c>
      <c r="R29" s="352">
        <v>12</v>
      </c>
    </row>
    <row r="30" spans="1:18" s="290" customFormat="1" ht="15" customHeight="1" x14ac:dyDescent="0.15">
      <c r="A30" s="331"/>
      <c r="B30" s="332" t="s">
        <v>279</v>
      </c>
      <c r="C30" s="351">
        <v>7069</v>
      </c>
      <c r="D30" s="352">
        <v>6577</v>
      </c>
      <c r="E30" s="352">
        <v>4186</v>
      </c>
      <c r="F30" s="352">
        <v>97</v>
      </c>
      <c r="G30" s="352">
        <v>2294</v>
      </c>
      <c r="H30" s="352">
        <v>117</v>
      </c>
      <c r="I30" s="352">
        <v>123</v>
      </c>
      <c r="J30" s="352">
        <v>107</v>
      </c>
      <c r="K30" s="352">
        <v>99</v>
      </c>
      <c r="L30" s="352" t="s">
        <v>274</v>
      </c>
      <c r="M30" s="352">
        <v>1657</v>
      </c>
      <c r="N30" s="352">
        <v>1372</v>
      </c>
      <c r="O30" s="352">
        <v>1141</v>
      </c>
      <c r="P30" s="352">
        <v>19</v>
      </c>
      <c r="Q30" s="352">
        <v>212</v>
      </c>
      <c r="R30" s="352">
        <v>76</v>
      </c>
    </row>
    <row r="31" spans="1:18" s="290" customFormat="1" ht="15" customHeight="1" x14ac:dyDescent="0.15">
      <c r="A31" s="331"/>
      <c r="B31" s="332" t="s">
        <v>280</v>
      </c>
      <c r="C31" s="351">
        <v>659</v>
      </c>
      <c r="D31" s="352">
        <v>637</v>
      </c>
      <c r="E31" s="352">
        <v>451</v>
      </c>
      <c r="F31" s="352">
        <v>6</v>
      </c>
      <c r="G31" s="352">
        <v>180</v>
      </c>
      <c r="H31" s="352">
        <v>7</v>
      </c>
      <c r="I31" s="352">
        <v>7</v>
      </c>
      <c r="J31" s="352">
        <v>1</v>
      </c>
      <c r="K31" s="352">
        <v>1</v>
      </c>
      <c r="L31" s="352" t="s">
        <v>274</v>
      </c>
      <c r="M31" s="352">
        <v>379</v>
      </c>
      <c r="N31" s="352">
        <v>367</v>
      </c>
      <c r="O31" s="352">
        <v>317</v>
      </c>
      <c r="P31" s="352">
        <v>4</v>
      </c>
      <c r="Q31" s="352">
        <v>46</v>
      </c>
      <c r="R31" s="352">
        <v>7</v>
      </c>
    </row>
    <row r="32" spans="1:18" s="290" customFormat="1" ht="24" x14ac:dyDescent="0.15">
      <c r="A32" s="331"/>
      <c r="B32" s="354" t="s">
        <v>563</v>
      </c>
      <c r="C32" s="351">
        <v>2335</v>
      </c>
      <c r="D32" s="352">
        <v>1689</v>
      </c>
      <c r="E32" s="352">
        <v>952</v>
      </c>
      <c r="F32" s="352">
        <v>27</v>
      </c>
      <c r="G32" s="352">
        <v>710</v>
      </c>
      <c r="H32" s="352">
        <v>177</v>
      </c>
      <c r="I32" s="352">
        <v>32</v>
      </c>
      <c r="J32" s="352">
        <v>326</v>
      </c>
      <c r="K32" s="352">
        <v>56</v>
      </c>
      <c r="L32" s="352">
        <v>32</v>
      </c>
      <c r="M32" s="352">
        <v>1471</v>
      </c>
      <c r="N32" s="352">
        <v>1012</v>
      </c>
      <c r="O32" s="352">
        <v>717</v>
      </c>
      <c r="P32" s="352">
        <v>13</v>
      </c>
      <c r="Q32" s="352">
        <v>282</v>
      </c>
      <c r="R32" s="352">
        <v>149</v>
      </c>
    </row>
    <row r="33" spans="1:18" s="290" customFormat="1" ht="15" customHeight="1" x14ac:dyDescent="0.15">
      <c r="A33" s="331"/>
      <c r="B33" s="355" t="s">
        <v>281</v>
      </c>
      <c r="C33" s="351">
        <v>1293</v>
      </c>
      <c r="D33" s="352">
        <v>1293</v>
      </c>
      <c r="E33" s="352">
        <v>1064</v>
      </c>
      <c r="F33" s="352">
        <v>16</v>
      </c>
      <c r="G33" s="352">
        <v>213</v>
      </c>
      <c r="H33" s="352" t="s">
        <v>274</v>
      </c>
      <c r="I33" s="352" t="s">
        <v>274</v>
      </c>
      <c r="J33" s="352" t="s">
        <v>274</v>
      </c>
      <c r="K33" s="352" t="s">
        <v>274</v>
      </c>
      <c r="L33" s="352" t="s">
        <v>274</v>
      </c>
      <c r="M33" s="352">
        <v>887</v>
      </c>
      <c r="N33" s="352">
        <v>887</v>
      </c>
      <c r="O33" s="352">
        <v>841</v>
      </c>
      <c r="P33" s="352">
        <v>4</v>
      </c>
      <c r="Q33" s="352">
        <v>42</v>
      </c>
      <c r="R33" s="352" t="s">
        <v>274</v>
      </c>
    </row>
    <row r="34" spans="1:18" s="290" customFormat="1" ht="8.25" customHeight="1" x14ac:dyDescent="0.15">
      <c r="A34" s="331"/>
      <c r="B34" s="355"/>
      <c r="C34" s="351"/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/>
    </row>
    <row r="35" spans="1:18" s="348" customFormat="1" ht="15" customHeight="1" thickBot="1" x14ac:dyDescent="0.2">
      <c r="A35" s="356" t="s">
        <v>243</v>
      </c>
      <c r="B35" s="357"/>
      <c r="C35" s="358">
        <v>1645</v>
      </c>
      <c r="D35" s="359">
        <v>563</v>
      </c>
      <c r="E35" s="359">
        <v>221</v>
      </c>
      <c r="F35" s="359">
        <v>102</v>
      </c>
      <c r="G35" s="359">
        <v>240</v>
      </c>
      <c r="H35" s="359">
        <v>12</v>
      </c>
      <c r="I35" s="359">
        <v>17</v>
      </c>
      <c r="J35" s="359">
        <v>315</v>
      </c>
      <c r="K35" s="359">
        <v>109</v>
      </c>
      <c r="L35" s="359" t="s">
        <v>274</v>
      </c>
      <c r="M35" s="359">
        <v>885</v>
      </c>
      <c r="N35" s="359">
        <v>277</v>
      </c>
      <c r="O35" s="359">
        <v>149</v>
      </c>
      <c r="P35" s="359">
        <v>44</v>
      </c>
      <c r="Q35" s="359">
        <v>84</v>
      </c>
      <c r="R35" s="359">
        <v>7</v>
      </c>
    </row>
    <row r="36" spans="1:18" s="290" customFormat="1" ht="14.25" thickBot="1" x14ac:dyDescent="0.2"/>
    <row r="37" spans="1:18" x14ac:dyDescent="0.15">
      <c r="A37" s="326"/>
      <c r="B37" s="327"/>
      <c r="C37" s="330" t="s">
        <v>366</v>
      </c>
      <c r="D37" s="330"/>
      <c r="E37" s="330"/>
      <c r="F37" s="360"/>
      <c r="G37" s="329" t="s">
        <v>367</v>
      </c>
      <c r="H37" s="330"/>
      <c r="I37" s="330"/>
      <c r="J37" s="330"/>
      <c r="K37" s="330"/>
      <c r="L37" s="330"/>
      <c r="M37" s="330"/>
      <c r="N37" s="330"/>
      <c r="O37" s="330"/>
      <c r="P37" s="330"/>
    </row>
    <row r="38" spans="1:18" x14ac:dyDescent="0.15">
      <c r="A38" s="331" t="s">
        <v>534</v>
      </c>
      <c r="B38" s="332"/>
      <c r="C38" s="336" t="s">
        <v>538</v>
      </c>
      <c r="D38" s="336" t="s">
        <v>538</v>
      </c>
      <c r="E38" s="336" t="s">
        <v>539</v>
      </c>
      <c r="F38" s="336" t="s">
        <v>540</v>
      </c>
      <c r="G38" s="336" t="s">
        <v>541</v>
      </c>
      <c r="H38" s="334" t="s">
        <v>536</v>
      </c>
      <c r="I38" s="334"/>
      <c r="J38" s="334"/>
      <c r="K38" s="361"/>
      <c r="L38" s="336" t="s">
        <v>542</v>
      </c>
      <c r="M38" s="336" t="s">
        <v>538</v>
      </c>
      <c r="N38" s="336" t="s">
        <v>538</v>
      </c>
      <c r="O38" s="336" t="s">
        <v>539</v>
      </c>
      <c r="P38" s="362" t="s">
        <v>540</v>
      </c>
    </row>
    <row r="39" spans="1:18" x14ac:dyDescent="0.15">
      <c r="A39" s="339"/>
      <c r="B39" s="340"/>
      <c r="C39" s="336" t="s">
        <v>547</v>
      </c>
      <c r="D39" s="336" t="s">
        <v>548</v>
      </c>
      <c r="E39" s="336" t="s">
        <v>549</v>
      </c>
      <c r="F39" s="336" t="s">
        <v>550</v>
      </c>
      <c r="G39" s="341" t="s">
        <v>543</v>
      </c>
      <c r="H39" s="336" t="s">
        <v>396</v>
      </c>
      <c r="I39" s="336" t="s">
        <v>544</v>
      </c>
      <c r="J39" s="336" t="s">
        <v>545</v>
      </c>
      <c r="K39" s="342" t="s">
        <v>546</v>
      </c>
      <c r="L39" s="336"/>
      <c r="M39" s="336" t="s">
        <v>547</v>
      </c>
      <c r="N39" s="336" t="s">
        <v>548</v>
      </c>
      <c r="O39" s="336" t="s">
        <v>549</v>
      </c>
      <c r="P39" s="362" t="s">
        <v>550</v>
      </c>
    </row>
    <row r="40" spans="1:18" x14ac:dyDescent="0.15">
      <c r="A40" s="344" t="s">
        <v>396</v>
      </c>
      <c r="B40" s="345"/>
      <c r="C40" s="347">
        <f>C42+C47+C52+C70</f>
        <v>1023</v>
      </c>
      <c r="D40" s="347">
        <f t="shared" ref="D40:O40" si="4">D42+D47+D52+D70</f>
        <v>3629</v>
      </c>
      <c r="E40" s="347">
        <f t="shared" si="4"/>
        <v>613</v>
      </c>
      <c r="F40" s="347">
        <f>F47+F52</f>
        <v>32</v>
      </c>
      <c r="G40" s="347">
        <f t="shared" si="4"/>
        <v>24274</v>
      </c>
      <c r="H40" s="347">
        <f t="shared" si="4"/>
        <v>19164</v>
      </c>
      <c r="I40" s="347">
        <f t="shared" si="4"/>
        <v>8966</v>
      </c>
      <c r="J40" s="347">
        <f t="shared" si="4"/>
        <v>705</v>
      </c>
      <c r="K40" s="347">
        <f t="shared" si="4"/>
        <v>9493</v>
      </c>
      <c r="L40" s="347">
        <f t="shared" si="4"/>
        <v>696</v>
      </c>
      <c r="M40" s="347">
        <f t="shared" si="4"/>
        <v>205</v>
      </c>
      <c r="N40" s="347">
        <f t="shared" si="4"/>
        <v>1081</v>
      </c>
      <c r="O40" s="347">
        <f t="shared" si="4"/>
        <v>2481</v>
      </c>
      <c r="P40" s="347">
        <f>P47+P52</f>
        <v>240</v>
      </c>
    </row>
    <row r="41" spans="1:18" x14ac:dyDescent="0.15">
      <c r="A41" s="344"/>
      <c r="B41" s="345"/>
      <c r="C41" s="350"/>
      <c r="D41" s="350"/>
      <c r="E41" s="350"/>
      <c r="F41" s="350"/>
      <c r="G41" s="350"/>
      <c r="H41" s="350"/>
      <c r="I41" s="350"/>
      <c r="J41" s="350"/>
      <c r="K41" s="350"/>
      <c r="L41" s="350"/>
      <c r="M41" s="350"/>
      <c r="N41" s="350"/>
      <c r="O41" s="350"/>
      <c r="P41" s="350"/>
    </row>
    <row r="42" spans="1:18" x14ac:dyDescent="0.15">
      <c r="A42" s="344" t="s">
        <v>552</v>
      </c>
      <c r="B42" s="345"/>
      <c r="C42" s="350">
        <f>C43+C45</f>
        <v>193</v>
      </c>
      <c r="D42" s="350">
        <f>D43+D45</f>
        <v>1362</v>
      </c>
      <c r="E42" s="350">
        <f>E43+E45</f>
        <v>318</v>
      </c>
      <c r="F42" s="350" t="s">
        <v>274</v>
      </c>
      <c r="G42" s="350">
        <f>G43+G45</f>
        <v>1944</v>
      </c>
      <c r="H42" s="350">
        <f>H43+H45</f>
        <v>401</v>
      </c>
      <c r="I42" s="350">
        <f>I43+I45</f>
        <v>94</v>
      </c>
      <c r="J42" s="350">
        <f>J43</f>
        <v>5</v>
      </c>
      <c r="K42" s="350">
        <f>K43</f>
        <v>302</v>
      </c>
      <c r="L42" s="350">
        <f>L43</f>
        <v>13</v>
      </c>
      <c r="M42" s="350">
        <f>M43</f>
        <v>10</v>
      </c>
      <c r="N42" s="350">
        <f>N43+N45</f>
        <v>183</v>
      </c>
      <c r="O42" s="350">
        <f>O43+O45</f>
        <v>1332</v>
      </c>
      <c r="P42" s="350" t="s">
        <v>274</v>
      </c>
    </row>
    <row r="43" spans="1:18" x14ac:dyDescent="0.15">
      <c r="A43" s="331"/>
      <c r="B43" s="332" t="s">
        <v>554</v>
      </c>
      <c r="C43" s="352">
        <v>190</v>
      </c>
      <c r="D43" s="352">
        <v>1359</v>
      </c>
      <c r="E43" s="352">
        <v>315</v>
      </c>
      <c r="F43" s="352" t="s">
        <v>274</v>
      </c>
      <c r="G43" s="352">
        <v>1938</v>
      </c>
      <c r="H43" s="352">
        <v>400</v>
      </c>
      <c r="I43" s="352">
        <v>93</v>
      </c>
      <c r="J43" s="352">
        <v>5</v>
      </c>
      <c r="K43" s="352">
        <v>302</v>
      </c>
      <c r="L43" s="352">
        <v>13</v>
      </c>
      <c r="M43" s="352">
        <v>10</v>
      </c>
      <c r="N43" s="352">
        <v>182</v>
      </c>
      <c r="O43" s="352">
        <v>1328</v>
      </c>
      <c r="P43" s="352" t="s">
        <v>274</v>
      </c>
    </row>
    <row r="44" spans="1:18" x14ac:dyDescent="0.15">
      <c r="A44" s="331"/>
      <c r="B44" s="332" t="s">
        <v>555</v>
      </c>
      <c r="C44" s="352">
        <v>185</v>
      </c>
      <c r="D44" s="352">
        <v>1354</v>
      </c>
      <c r="E44" s="352">
        <v>311</v>
      </c>
      <c r="F44" s="352" t="s">
        <v>274</v>
      </c>
      <c r="G44" s="352">
        <v>1923</v>
      </c>
      <c r="H44" s="352">
        <v>388</v>
      </c>
      <c r="I44" s="352">
        <v>83</v>
      </c>
      <c r="J44" s="352">
        <v>5</v>
      </c>
      <c r="K44" s="352">
        <v>300</v>
      </c>
      <c r="L44" s="352">
        <v>12</v>
      </c>
      <c r="M44" s="352">
        <v>10</v>
      </c>
      <c r="N44" s="352">
        <v>182</v>
      </c>
      <c r="O44" s="352">
        <v>1326</v>
      </c>
      <c r="P44" s="352" t="s">
        <v>274</v>
      </c>
    </row>
    <row r="45" spans="1:18" x14ac:dyDescent="0.15">
      <c r="A45" s="331"/>
      <c r="B45" s="332" t="s">
        <v>275</v>
      </c>
      <c r="C45" s="352">
        <v>3</v>
      </c>
      <c r="D45" s="352">
        <v>3</v>
      </c>
      <c r="E45" s="352">
        <v>3</v>
      </c>
      <c r="F45" s="352" t="s">
        <v>274</v>
      </c>
      <c r="G45" s="352">
        <v>6</v>
      </c>
      <c r="H45" s="352">
        <v>1</v>
      </c>
      <c r="I45" s="352">
        <v>1</v>
      </c>
      <c r="J45" s="352" t="s">
        <v>274</v>
      </c>
      <c r="K45" s="352" t="s">
        <v>466</v>
      </c>
      <c r="L45" s="352" t="s">
        <v>466</v>
      </c>
      <c r="M45" s="352" t="s">
        <v>274</v>
      </c>
      <c r="N45" s="352">
        <v>1</v>
      </c>
      <c r="O45" s="352">
        <v>4</v>
      </c>
      <c r="P45" s="352" t="s">
        <v>274</v>
      </c>
    </row>
    <row r="46" spans="1:18" x14ac:dyDescent="0.15">
      <c r="A46" s="331"/>
      <c r="B46" s="332"/>
      <c r="C46" s="352"/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</row>
    <row r="47" spans="1:18" x14ac:dyDescent="0.15">
      <c r="A47" s="344" t="s">
        <v>556</v>
      </c>
      <c r="B47" s="345"/>
      <c r="C47" s="350">
        <f>SUM(C48:C50)</f>
        <v>265</v>
      </c>
      <c r="D47" s="350">
        <f t="shared" ref="D47:P47" si="5">SUM(D48:D50)</f>
        <v>776</v>
      </c>
      <c r="E47" s="350">
        <f t="shared" si="5"/>
        <v>84</v>
      </c>
      <c r="F47" s="350">
        <f t="shared" si="5"/>
        <v>28</v>
      </c>
      <c r="G47" s="350">
        <f t="shared" si="5"/>
        <v>5340</v>
      </c>
      <c r="H47" s="350">
        <f t="shared" si="5"/>
        <v>4575</v>
      </c>
      <c r="I47" s="350">
        <f t="shared" si="5"/>
        <v>2276</v>
      </c>
      <c r="J47" s="350">
        <f t="shared" si="5"/>
        <v>456</v>
      </c>
      <c r="K47" s="350">
        <f t="shared" si="5"/>
        <v>1843</v>
      </c>
      <c r="L47" s="350">
        <f t="shared" si="5"/>
        <v>260</v>
      </c>
      <c r="M47" s="350">
        <f t="shared" si="5"/>
        <v>5</v>
      </c>
      <c r="N47" s="350">
        <f t="shared" si="5"/>
        <v>54</v>
      </c>
      <c r="O47" s="350">
        <f t="shared" si="5"/>
        <v>203</v>
      </c>
      <c r="P47" s="350">
        <f t="shared" si="5"/>
        <v>209</v>
      </c>
    </row>
    <row r="48" spans="1:18" x14ac:dyDescent="0.15">
      <c r="A48" s="331"/>
      <c r="B48" s="332" t="s">
        <v>557</v>
      </c>
      <c r="C48" s="352" t="s">
        <v>274</v>
      </c>
      <c r="D48" s="352" t="s">
        <v>466</v>
      </c>
      <c r="E48" s="352" t="s">
        <v>274</v>
      </c>
      <c r="F48" s="352" t="s">
        <v>274</v>
      </c>
      <c r="G48" s="352">
        <v>6</v>
      </c>
      <c r="H48" s="352">
        <v>5</v>
      </c>
      <c r="I48" s="352">
        <v>4</v>
      </c>
      <c r="J48" s="352" t="s">
        <v>274</v>
      </c>
      <c r="K48" s="352">
        <v>1</v>
      </c>
      <c r="L48" s="352">
        <v>1</v>
      </c>
      <c r="M48" s="352" t="s">
        <v>274</v>
      </c>
      <c r="N48" s="352" t="s">
        <v>274</v>
      </c>
      <c r="O48" s="352" t="s">
        <v>274</v>
      </c>
      <c r="P48" s="352" t="s">
        <v>274</v>
      </c>
    </row>
    <row r="49" spans="1:16" x14ac:dyDescent="0.15">
      <c r="A49" s="331"/>
      <c r="B49" s="332" t="s">
        <v>276</v>
      </c>
      <c r="C49" s="352">
        <v>179</v>
      </c>
      <c r="D49" s="352">
        <v>543</v>
      </c>
      <c r="E49" s="352">
        <v>59</v>
      </c>
      <c r="F49" s="352" t="s">
        <v>274</v>
      </c>
      <c r="G49" s="352">
        <v>616</v>
      </c>
      <c r="H49" s="352">
        <v>418</v>
      </c>
      <c r="I49" s="352">
        <v>285</v>
      </c>
      <c r="J49" s="352">
        <v>7</v>
      </c>
      <c r="K49" s="352">
        <v>126</v>
      </c>
      <c r="L49" s="352">
        <v>111</v>
      </c>
      <c r="M49" s="352">
        <v>2</v>
      </c>
      <c r="N49" s="352">
        <v>5</v>
      </c>
      <c r="O49" s="352">
        <v>78</v>
      </c>
      <c r="P49" s="352" t="s">
        <v>274</v>
      </c>
    </row>
    <row r="50" spans="1:16" x14ac:dyDescent="0.15">
      <c r="A50" s="331"/>
      <c r="B50" s="332" t="s">
        <v>277</v>
      </c>
      <c r="C50" s="352">
        <v>86</v>
      </c>
      <c r="D50" s="352">
        <v>233</v>
      </c>
      <c r="E50" s="352">
        <v>25</v>
      </c>
      <c r="F50" s="352">
        <v>28</v>
      </c>
      <c r="G50" s="352">
        <v>4718</v>
      </c>
      <c r="H50" s="352">
        <v>4152</v>
      </c>
      <c r="I50" s="352">
        <v>1987</v>
      </c>
      <c r="J50" s="352">
        <v>449</v>
      </c>
      <c r="K50" s="352">
        <v>1716</v>
      </c>
      <c r="L50" s="352">
        <v>148</v>
      </c>
      <c r="M50" s="352">
        <v>3</v>
      </c>
      <c r="N50" s="352">
        <v>49</v>
      </c>
      <c r="O50" s="352">
        <v>125</v>
      </c>
      <c r="P50" s="352">
        <v>209</v>
      </c>
    </row>
    <row r="51" spans="1:16" x14ac:dyDescent="0.15">
      <c r="A51" s="331"/>
      <c r="B51" s="332"/>
      <c r="C51" s="352"/>
      <c r="D51" s="352"/>
      <c r="E51" s="352"/>
      <c r="F51" s="352"/>
      <c r="G51" s="352"/>
      <c r="H51" s="352"/>
      <c r="I51" s="352"/>
      <c r="J51" s="352"/>
      <c r="K51" s="352"/>
      <c r="L51" s="352"/>
      <c r="M51" s="352"/>
      <c r="N51" s="352"/>
      <c r="O51" s="352"/>
      <c r="P51" s="352"/>
    </row>
    <row r="52" spans="1:16" x14ac:dyDescent="0.15">
      <c r="A52" s="344" t="s">
        <v>558</v>
      </c>
      <c r="B52" s="345"/>
      <c r="C52" s="350">
        <f>SUM(C53:C68)</f>
        <v>551</v>
      </c>
      <c r="D52" s="350">
        <f t="shared" ref="D52:P52" si="6">SUM(D53:D68)</f>
        <v>1293</v>
      </c>
      <c r="E52" s="350">
        <f t="shared" si="6"/>
        <v>183</v>
      </c>
      <c r="F52" s="350">
        <f t="shared" si="6"/>
        <v>4</v>
      </c>
      <c r="G52" s="350">
        <f t="shared" si="6"/>
        <v>16230</v>
      </c>
      <c r="H52" s="350">
        <f t="shared" si="6"/>
        <v>13902</v>
      </c>
      <c r="I52" s="350">
        <f t="shared" si="6"/>
        <v>6524</v>
      </c>
      <c r="J52" s="350">
        <f t="shared" si="6"/>
        <v>186</v>
      </c>
      <c r="K52" s="350">
        <f t="shared" si="6"/>
        <v>7192</v>
      </c>
      <c r="L52" s="350">
        <f t="shared" si="6"/>
        <v>418</v>
      </c>
      <c r="M52" s="350">
        <f t="shared" si="6"/>
        <v>187</v>
      </c>
      <c r="N52" s="350">
        <f t="shared" si="6"/>
        <v>727</v>
      </c>
      <c r="O52" s="350">
        <f t="shared" si="6"/>
        <v>865</v>
      </c>
      <c r="P52" s="350">
        <f t="shared" si="6"/>
        <v>31</v>
      </c>
    </row>
    <row r="53" spans="1:16" x14ac:dyDescent="0.15">
      <c r="A53" s="331"/>
      <c r="B53" s="332" t="s">
        <v>241</v>
      </c>
      <c r="C53" s="352" t="s">
        <v>274</v>
      </c>
      <c r="D53" s="352" t="s">
        <v>274</v>
      </c>
      <c r="E53" s="352" t="s">
        <v>274</v>
      </c>
      <c r="F53" s="352" t="s">
        <v>274</v>
      </c>
      <c r="G53" s="352">
        <v>43</v>
      </c>
      <c r="H53" s="352">
        <v>42</v>
      </c>
      <c r="I53" s="352">
        <v>28</v>
      </c>
      <c r="J53" s="352">
        <v>1</v>
      </c>
      <c r="K53" s="352">
        <v>13</v>
      </c>
      <c r="L53" s="352" t="s">
        <v>274</v>
      </c>
      <c r="M53" s="352" t="s">
        <v>274</v>
      </c>
      <c r="N53" s="352" t="s">
        <v>274</v>
      </c>
      <c r="O53" s="352" t="s">
        <v>274</v>
      </c>
      <c r="P53" s="352" t="s">
        <v>274</v>
      </c>
    </row>
    <row r="54" spans="1:16" x14ac:dyDescent="0.15">
      <c r="A54" s="331"/>
      <c r="B54" s="332" t="s">
        <v>242</v>
      </c>
      <c r="C54" s="352">
        <v>1</v>
      </c>
      <c r="D54" s="352">
        <v>28</v>
      </c>
      <c r="E54" s="352">
        <v>1</v>
      </c>
      <c r="F54" s="352" t="s">
        <v>274</v>
      </c>
      <c r="G54" s="352">
        <v>80</v>
      </c>
      <c r="H54" s="352">
        <v>69</v>
      </c>
      <c r="I54" s="352">
        <v>24</v>
      </c>
      <c r="J54" s="352">
        <v>9</v>
      </c>
      <c r="K54" s="352">
        <v>36</v>
      </c>
      <c r="L54" s="352">
        <v>6</v>
      </c>
      <c r="M54" s="352">
        <v>1</v>
      </c>
      <c r="N54" s="352">
        <v>3</v>
      </c>
      <c r="O54" s="352">
        <v>1</v>
      </c>
      <c r="P54" s="352" t="s">
        <v>274</v>
      </c>
    </row>
    <row r="55" spans="1:16" x14ac:dyDescent="0.15">
      <c r="A55" s="331"/>
      <c r="B55" s="332" t="s">
        <v>559</v>
      </c>
      <c r="C55" s="352">
        <v>7</v>
      </c>
      <c r="D55" s="352">
        <v>46</v>
      </c>
      <c r="E55" s="352" t="s">
        <v>466</v>
      </c>
      <c r="F55" s="352" t="s">
        <v>274</v>
      </c>
      <c r="G55" s="352">
        <v>333</v>
      </c>
      <c r="H55" s="352">
        <v>311</v>
      </c>
      <c r="I55" s="352">
        <v>132</v>
      </c>
      <c r="J55" s="352">
        <v>8</v>
      </c>
      <c r="K55" s="352">
        <v>171</v>
      </c>
      <c r="L55" s="352">
        <v>12</v>
      </c>
      <c r="M55" s="352">
        <v>1</v>
      </c>
      <c r="N55" s="352">
        <v>3</v>
      </c>
      <c r="O55" s="352">
        <v>4</v>
      </c>
      <c r="P55" s="352" t="s">
        <v>274</v>
      </c>
    </row>
    <row r="56" spans="1:16" x14ac:dyDescent="0.15">
      <c r="A56" s="331"/>
      <c r="B56" s="332" t="s">
        <v>487</v>
      </c>
      <c r="C56" s="352">
        <v>124</v>
      </c>
      <c r="D56" s="352">
        <v>314</v>
      </c>
      <c r="E56" s="352">
        <v>64</v>
      </c>
      <c r="F56" s="352" t="s">
        <v>274</v>
      </c>
      <c r="G56" s="352">
        <v>3671</v>
      </c>
      <c r="H56" s="352">
        <v>3014</v>
      </c>
      <c r="I56" s="352">
        <v>956</v>
      </c>
      <c r="J56" s="352">
        <v>25</v>
      </c>
      <c r="K56" s="352">
        <v>2033</v>
      </c>
      <c r="L56" s="352">
        <v>179</v>
      </c>
      <c r="M56" s="352">
        <v>39</v>
      </c>
      <c r="N56" s="352">
        <v>159</v>
      </c>
      <c r="O56" s="352">
        <v>264</v>
      </c>
      <c r="P56" s="352" t="s">
        <v>274</v>
      </c>
    </row>
    <row r="57" spans="1:16" x14ac:dyDescent="0.15">
      <c r="A57" s="331"/>
      <c r="B57" s="33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</row>
    <row r="58" spans="1:16" x14ac:dyDescent="0.15">
      <c r="A58" s="331"/>
      <c r="B58" s="332" t="s">
        <v>489</v>
      </c>
      <c r="C58" s="352">
        <v>11</v>
      </c>
      <c r="D58" s="352">
        <v>20</v>
      </c>
      <c r="E58" s="352">
        <v>1</v>
      </c>
      <c r="F58" s="352" t="s">
        <v>274</v>
      </c>
      <c r="G58" s="352">
        <v>553</v>
      </c>
      <c r="H58" s="352">
        <v>524</v>
      </c>
      <c r="I58" s="352">
        <v>382</v>
      </c>
      <c r="J58" s="352">
        <v>6</v>
      </c>
      <c r="K58" s="352">
        <v>136</v>
      </c>
      <c r="L58" s="352">
        <v>10</v>
      </c>
      <c r="M58" s="352">
        <v>1</v>
      </c>
      <c r="N58" s="352">
        <v>9</v>
      </c>
      <c r="O58" s="352">
        <v>4</v>
      </c>
      <c r="P58" s="352" t="s">
        <v>274</v>
      </c>
    </row>
    <row r="59" spans="1:16" x14ac:dyDescent="0.15">
      <c r="A59" s="331"/>
      <c r="B59" s="332" t="s">
        <v>492</v>
      </c>
      <c r="C59" s="352">
        <v>10</v>
      </c>
      <c r="D59" s="352">
        <v>49</v>
      </c>
      <c r="E59" s="352">
        <v>3</v>
      </c>
      <c r="F59" s="352" t="s">
        <v>274</v>
      </c>
      <c r="G59" s="352">
        <v>187</v>
      </c>
      <c r="H59" s="352">
        <v>107</v>
      </c>
      <c r="I59" s="352">
        <v>67</v>
      </c>
      <c r="J59" s="352" t="s">
        <v>466</v>
      </c>
      <c r="K59" s="352">
        <v>40</v>
      </c>
      <c r="L59" s="352">
        <v>36</v>
      </c>
      <c r="M59" s="352">
        <v>1</v>
      </c>
      <c r="N59" s="352">
        <v>21</v>
      </c>
      <c r="O59" s="352">
        <v>20</v>
      </c>
      <c r="P59" s="352" t="s">
        <v>274</v>
      </c>
    </row>
    <row r="60" spans="1:16" x14ac:dyDescent="0.15">
      <c r="A60" s="331"/>
      <c r="B60" s="353" t="s">
        <v>560</v>
      </c>
      <c r="C60" s="352">
        <v>66</v>
      </c>
      <c r="D60" s="352">
        <v>182</v>
      </c>
      <c r="E60" s="352">
        <v>20</v>
      </c>
      <c r="F60" s="352" t="s">
        <v>466</v>
      </c>
      <c r="G60" s="352">
        <v>406</v>
      </c>
      <c r="H60" s="352">
        <v>275</v>
      </c>
      <c r="I60" s="352">
        <v>175</v>
      </c>
      <c r="J60" s="352">
        <v>4</v>
      </c>
      <c r="K60" s="352">
        <v>96</v>
      </c>
      <c r="L60" s="352">
        <v>24</v>
      </c>
      <c r="M60" s="352">
        <v>5</v>
      </c>
      <c r="N60" s="352">
        <v>26</v>
      </c>
      <c r="O60" s="352">
        <v>74</v>
      </c>
      <c r="P60" s="352" t="s">
        <v>466</v>
      </c>
    </row>
    <row r="61" spans="1:16" x14ac:dyDescent="0.15">
      <c r="A61" s="331"/>
      <c r="B61" s="332" t="s">
        <v>561</v>
      </c>
      <c r="C61" s="352">
        <v>122</v>
      </c>
      <c r="D61" s="352">
        <v>172</v>
      </c>
      <c r="E61" s="352">
        <v>48</v>
      </c>
      <c r="F61" s="352" t="s">
        <v>274</v>
      </c>
      <c r="G61" s="352">
        <v>1842</v>
      </c>
      <c r="H61" s="352">
        <v>1368</v>
      </c>
      <c r="I61" s="352">
        <v>317</v>
      </c>
      <c r="J61" s="352">
        <v>12</v>
      </c>
      <c r="K61" s="352">
        <v>1039</v>
      </c>
      <c r="L61" s="352">
        <v>49</v>
      </c>
      <c r="M61" s="352">
        <v>58</v>
      </c>
      <c r="N61" s="352">
        <v>126</v>
      </c>
      <c r="O61" s="352">
        <v>230</v>
      </c>
      <c r="P61" s="352" t="s">
        <v>274</v>
      </c>
    </row>
    <row r="62" spans="1:16" x14ac:dyDescent="0.15">
      <c r="A62" s="331"/>
      <c r="B62" s="332" t="s">
        <v>562</v>
      </c>
      <c r="C62" s="352">
        <v>68</v>
      </c>
      <c r="D62" s="352">
        <v>124</v>
      </c>
      <c r="E62" s="352">
        <v>23</v>
      </c>
      <c r="F62" s="352" t="s">
        <v>466</v>
      </c>
      <c r="G62" s="352">
        <v>1111</v>
      </c>
      <c r="H62" s="352">
        <v>717</v>
      </c>
      <c r="I62" s="352">
        <v>253</v>
      </c>
      <c r="J62" s="352">
        <v>6</v>
      </c>
      <c r="K62" s="352">
        <v>458</v>
      </c>
      <c r="L62" s="352">
        <v>31</v>
      </c>
      <c r="M62" s="352">
        <v>43</v>
      </c>
      <c r="N62" s="352">
        <v>178</v>
      </c>
      <c r="O62" s="352">
        <v>128</v>
      </c>
      <c r="P62" s="352">
        <v>3</v>
      </c>
    </row>
    <row r="63" spans="1:16" x14ac:dyDescent="0.15">
      <c r="A63" s="331"/>
      <c r="B63" s="332"/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</row>
    <row r="64" spans="1:16" x14ac:dyDescent="0.15">
      <c r="A64" s="331"/>
      <c r="B64" s="332" t="s">
        <v>278</v>
      </c>
      <c r="C64" s="352">
        <v>4</v>
      </c>
      <c r="D64" s="352">
        <v>30</v>
      </c>
      <c r="E64" s="352">
        <v>1</v>
      </c>
      <c r="F64" s="352" t="s">
        <v>466</v>
      </c>
      <c r="G64" s="352">
        <v>1042</v>
      </c>
      <c r="H64" s="352">
        <v>917</v>
      </c>
      <c r="I64" s="352">
        <v>553</v>
      </c>
      <c r="J64" s="352">
        <v>9</v>
      </c>
      <c r="K64" s="352">
        <v>355</v>
      </c>
      <c r="L64" s="352">
        <v>2</v>
      </c>
      <c r="M64" s="352">
        <v>14</v>
      </c>
      <c r="N64" s="352">
        <v>96</v>
      </c>
      <c r="O64" s="352">
        <v>6</v>
      </c>
      <c r="P64" s="352" t="s">
        <v>274</v>
      </c>
    </row>
    <row r="65" spans="1:16" x14ac:dyDescent="0.15">
      <c r="A65" s="331"/>
      <c r="B65" s="332" t="s">
        <v>279</v>
      </c>
      <c r="C65" s="352">
        <v>108</v>
      </c>
      <c r="D65" s="352">
        <v>79</v>
      </c>
      <c r="E65" s="352">
        <v>10</v>
      </c>
      <c r="F65" s="352" t="s">
        <v>274</v>
      </c>
      <c r="G65" s="352">
        <v>5412</v>
      </c>
      <c r="H65" s="352">
        <v>5205</v>
      </c>
      <c r="I65" s="352">
        <v>3045</v>
      </c>
      <c r="J65" s="352">
        <v>78</v>
      </c>
      <c r="K65" s="352">
        <v>2082</v>
      </c>
      <c r="L65" s="352">
        <v>41</v>
      </c>
      <c r="M65" s="352">
        <v>15</v>
      </c>
      <c r="N65" s="352">
        <v>28</v>
      </c>
      <c r="O65" s="352">
        <v>89</v>
      </c>
      <c r="P65" s="352" t="s">
        <v>274</v>
      </c>
    </row>
    <row r="66" spans="1:16" x14ac:dyDescent="0.15">
      <c r="A66" s="331"/>
      <c r="B66" s="332" t="s">
        <v>280</v>
      </c>
      <c r="C66" s="352">
        <v>1</v>
      </c>
      <c r="D66" s="352" t="s">
        <v>466</v>
      </c>
      <c r="E66" s="352">
        <v>1</v>
      </c>
      <c r="F66" s="352" t="s">
        <v>466</v>
      </c>
      <c r="G66" s="352">
        <v>280</v>
      </c>
      <c r="H66" s="352">
        <v>270</v>
      </c>
      <c r="I66" s="352">
        <v>134</v>
      </c>
      <c r="J66" s="352">
        <v>2</v>
      </c>
      <c r="K66" s="352">
        <v>134</v>
      </c>
      <c r="L66" s="352" t="s">
        <v>274</v>
      </c>
      <c r="M66" s="352">
        <v>6</v>
      </c>
      <c r="N66" s="352">
        <v>1</v>
      </c>
      <c r="O66" s="352" t="s">
        <v>466</v>
      </c>
      <c r="P66" s="352" t="s">
        <v>274</v>
      </c>
    </row>
    <row r="67" spans="1:16" ht="24" x14ac:dyDescent="0.15">
      <c r="A67" s="331"/>
      <c r="B67" s="354" t="s">
        <v>563</v>
      </c>
      <c r="C67" s="352">
        <v>29</v>
      </c>
      <c r="D67" s="352">
        <v>249</v>
      </c>
      <c r="E67" s="352">
        <v>11</v>
      </c>
      <c r="F67" s="352">
        <v>4</v>
      </c>
      <c r="G67" s="352">
        <v>864</v>
      </c>
      <c r="H67" s="352">
        <v>677</v>
      </c>
      <c r="I67" s="352">
        <v>235</v>
      </c>
      <c r="J67" s="352">
        <v>14</v>
      </c>
      <c r="K67" s="352">
        <v>428</v>
      </c>
      <c r="L67" s="352">
        <v>28</v>
      </c>
      <c r="M67" s="352">
        <v>3</v>
      </c>
      <c r="N67" s="352">
        <v>77</v>
      </c>
      <c r="O67" s="352">
        <v>45</v>
      </c>
      <c r="P67" s="352">
        <v>28</v>
      </c>
    </row>
    <row r="68" spans="1:16" x14ac:dyDescent="0.15">
      <c r="A68" s="331"/>
      <c r="B68" s="355" t="s">
        <v>281</v>
      </c>
      <c r="C68" s="352" t="s">
        <v>274</v>
      </c>
      <c r="D68" s="352" t="s">
        <v>274</v>
      </c>
      <c r="E68" s="352" t="s">
        <v>274</v>
      </c>
      <c r="F68" s="352" t="s">
        <v>274</v>
      </c>
      <c r="G68" s="352">
        <v>406</v>
      </c>
      <c r="H68" s="352">
        <v>406</v>
      </c>
      <c r="I68" s="352">
        <v>223</v>
      </c>
      <c r="J68" s="352">
        <v>12</v>
      </c>
      <c r="K68" s="352">
        <v>171</v>
      </c>
      <c r="L68" s="352" t="s">
        <v>274</v>
      </c>
      <c r="M68" s="352" t="s">
        <v>274</v>
      </c>
      <c r="N68" s="352" t="s">
        <v>274</v>
      </c>
      <c r="O68" s="352" t="s">
        <v>274</v>
      </c>
      <c r="P68" s="352" t="s">
        <v>274</v>
      </c>
    </row>
    <row r="69" spans="1:16" x14ac:dyDescent="0.15">
      <c r="A69" s="331"/>
      <c r="B69" s="355"/>
      <c r="C69" s="352"/>
      <c r="D69" s="352"/>
      <c r="E69" s="352"/>
      <c r="F69" s="352"/>
      <c r="G69" s="352"/>
      <c r="H69" s="352"/>
      <c r="I69" s="352"/>
      <c r="J69" s="352"/>
      <c r="K69" s="352"/>
      <c r="L69" s="352"/>
      <c r="M69" s="352"/>
      <c r="N69" s="352"/>
      <c r="O69" s="352"/>
      <c r="P69" s="352"/>
    </row>
    <row r="70" spans="1:16" ht="14.25" thickBot="1" x14ac:dyDescent="0.2">
      <c r="A70" s="356" t="s">
        <v>243</v>
      </c>
      <c r="B70" s="357"/>
      <c r="C70" s="359">
        <v>14</v>
      </c>
      <c r="D70" s="359">
        <v>198</v>
      </c>
      <c r="E70" s="359">
        <v>28</v>
      </c>
      <c r="F70" s="359" t="s">
        <v>274</v>
      </c>
      <c r="G70" s="359">
        <v>760</v>
      </c>
      <c r="H70" s="359">
        <v>286</v>
      </c>
      <c r="I70" s="359">
        <v>72</v>
      </c>
      <c r="J70" s="359">
        <v>58</v>
      </c>
      <c r="K70" s="359">
        <v>156</v>
      </c>
      <c r="L70" s="359">
        <v>5</v>
      </c>
      <c r="M70" s="359">
        <v>3</v>
      </c>
      <c r="N70" s="359">
        <v>117</v>
      </c>
      <c r="O70" s="359">
        <v>81</v>
      </c>
      <c r="P70" s="359" t="s">
        <v>274</v>
      </c>
    </row>
    <row r="71" spans="1:16" ht="17.25" x14ac:dyDescent="0.15">
      <c r="P71" s="363" t="s">
        <v>564</v>
      </c>
    </row>
    <row r="72" spans="1:16" ht="17.25" x14ac:dyDescent="0.15">
      <c r="B72" s="364" t="s">
        <v>565</v>
      </c>
    </row>
  </sheetData>
  <phoneticPr fontId="27"/>
  <hyperlinks>
    <hyperlink ref="U1" location="目次!R1C1" display="目次"/>
  </hyperlinks>
  <pageMargins left="0.86614173228346458" right="0.86614173228346458" top="0.98425196850393704" bottom="0.9055118110236221" header="0.51181102362204722" footer="0.51181102362204722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topLeftCell="A7" zoomScaleNormal="100" workbookViewId="0"/>
  </sheetViews>
  <sheetFormatPr defaultRowHeight="13.5" x14ac:dyDescent="0.15"/>
  <cols>
    <col min="1" max="1" width="1.875" style="324" customWidth="1"/>
    <col min="2" max="2" width="9" style="324" customWidth="1"/>
    <col min="3" max="13" width="7.375" style="324" customWidth="1"/>
    <col min="14" max="14" width="1.875" style="324" customWidth="1"/>
    <col min="15" max="15" width="9" style="324" customWidth="1"/>
    <col min="16" max="26" width="7.375" style="324" customWidth="1"/>
    <col min="27" max="16384" width="9" style="324"/>
  </cols>
  <sheetData>
    <row r="1" spans="1:28" ht="15.75" customHeight="1" thickBot="1" x14ac:dyDescent="0.2">
      <c r="A1" s="475" t="s">
        <v>566</v>
      </c>
      <c r="Z1" s="476" t="s">
        <v>402</v>
      </c>
      <c r="AB1" s="509" t="s">
        <v>707</v>
      </c>
    </row>
    <row r="2" spans="1:28" s="370" customFormat="1" ht="53.25" customHeight="1" x14ac:dyDescent="0.15">
      <c r="A2" s="366" t="s">
        <v>567</v>
      </c>
      <c r="B2" s="367"/>
      <c r="C2" s="368" t="s">
        <v>535</v>
      </c>
      <c r="D2" s="368" t="s">
        <v>568</v>
      </c>
      <c r="E2" s="368" t="s">
        <v>470</v>
      </c>
      <c r="F2" s="368" t="s">
        <v>282</v>
      </c>
      <c r="G2" s="368" t="s">
        <v>569</v>
      </c>
      <c r="H2" s="368" t="s">
        <v>570</v>
      </c>
      <c r="I2" s="368" t="s">
        <v>571</v>
      </c>
      <c r="J2" s="368" t="s">
        <v>572</v>
      </c>
      <c r="K2" s="368" t="s">
        <v>573</v>
      </c>
      <c r="L2" s="368" t="s">
        <v>559</v>
      </c>
      <c r="M2" s="368" t="s">
        <v>574</v>
      </c>
      <c r="N2" s="366" t="s">
        <v>567</v>
      </c>
      <c r="O2" s="367"/>
      <c r="P2" s="368" t="s">
        <v>575</v>
      </c>
      <c r="Q2" s="368" t="s">
        <v>492</v>
      </c>
      <c r="R2" s="368" t="s">
        <v>560</v>
      </c>
      <c r="S2" s="368" t="s">
        <v>439</v>
      </c>
      <c r="T2" s="368" t="s">
        <v>576</v>
      </c>
      <c r="U2" s="368" t="s">
        <v>577</v>
      </c>
      <c r="V2" s="368" t="s">
        <v>578</v>
      </c>
      <c r="W2" s="368" t="s">
        <v>579</v>
      </c>
      <c r="X2" s="369" t="s">
        <v>580</v>
      </c>
      <c r="Y2" s="369" t="s">
        <v>581</v>
      </c>
      <c r="Z2" s="368" t="s">
        <v>582</v>
      </c>
    </row>
    <row r="3" spans="1:28" s="348" customFormat="1" ht="12" customHeight="1" x14ac:dyDescent="0.15">
      <c r="A3" s="344" t="s">
        <v>396</v>
      </c>
      <c r="B3" s="345"/>
      <c r="C3" s="350">
        <f>SUM(C5:C21)</f>
        <v>52685</v>
      </c>
      <c r="D3" s="350">
        <f t="shared" ref="D3:M3" si="0">SUM(D5:D21)</f>
        <v>4276</v>
      </c>
      <c r="E3" s="350">
        <f t="shared" si="0"/>
        <v>4105</v>
      </c>
      <c r="F3" s="350">
        <f t="shared" si="0"/>
        <v>21</v>
      </c>
      <c r="G3" s="350">
        <f t="shared" si="0"/>
        <v>32</v>
      </c>
      <c r="H3" s="350">
        <f t="shared" si="0"/>
        <v>4587</v>
      </c>
      <c r="I3" s="350">
        <f t="shared" si="0"/>
        <v>11899</v>
      </c>
      <c r="J3" s="350">
        <f t="shared" si="0"/>
        <v>304</v>
      </c>
      <c r="K3" s="350">
        <f t="shared" si="0"/>
        <v>314</v>
      </c>
      <c r="L3" s="350">
        <f t="shared" si="0"/>
        <v>1796</v>
      </c>
      <c r="M3" s="350">
        <f t="shared" si="0"/>
        <v>7185</v>
      </c>
      <c r="N3" s="344" t="s">
        <v>396</v>
      </c>
      <c r="O3" s="345"/>
      <c r="P3" s="350">
        <f>SUM(P5:P21)</f>
        <v>1001</v>
      </c>
      <c r="Q3" s="350">
        <f t="shared" ref="Q3:Z3" si="1">SUM(Q5:Q21)</f>
        <v>470</v>
      </c>
      <c r="R3" s="350">
        <f t="shared" si="1"/>
        <v>1244</v>
      </c>
      <c r="S3" s="350">
        <f t="shared" si="1"/>
        <v>2826</v>
      </c>
      <c r="T3" s="350">
        <f t="shared" si="1"/>
        <v>1829</v>
      </c>
      <c r="U3" s="350">
        <f t="shared" si="1"/>
        <v>1900</v>
      </c>
      <c r="V3" s="350">
        <f t="shared" si="1"/>
        <v>7069</v>
      </c>
      <c r="W3" s="350">
        <f t="shared" si="1"/>
        <v>659</v>
      </c>
      <c r="X3" s="350">
        <f t="shared" si="1"/>
        <v>2335</v>
      </c>
      <c r="Y3" s="350">
        <f t="shared" si="1"/>
        <v>1293</v>
      </c>
      <c r="Z3" s="350">
        <f t="shared" si="1"/>
        <v>1645</v>
      </c>
    </row>
    <row r="4" spans="1:28" s="348" customFormat="1" ht="11.25" customHeight="1" x14ac:dyDescent="0.15">
      <c r="A4" s="344"/>
      <c r="B4" s="345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44"/>
      <c r="O4" s="345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</row>
    <row r="5" spans="1:28" s="290" customFormat="1" ht="12" customHeight="1" x14ac:dyDescent="0.15">
      <c r="A5" s="331"/>
      <c r="B5" s="332" t="s">
        <v>19</v>
      </c>
      <c r="C5" s="352">
        <v>602</v>
      </c>
      <c r="D5" s="352">
        <v>14</v>
      </c>
      <c r="E5" s="352">
        <v>13</v>
      </c>
      <c r="F5" s="352" t="s">
        <v>274</v>
      </c>
      <c r="G5" s="352" t="s">
        <v>466</v>
      </c>
      <c r="H5" s="352">
        <v>75</v>
      </c>
      <c r="I5" s="352">
        <v>191</v>
      </c>
      <c r="J5" s="352">
        <v>11</v>
      </c>
      <c r="K5" s="352">
        <v>2</v>
      </c>
      <c r="L5" s="352">
        <v>13</v>
      </c>
      <c r="M5" s="352">
        <v>113</v>
      </c>
      <c r="N5" s="331"/>
      <c r="O5" s="332" t="s">
        <v>19</v>
      </c>
      <c r="P5" s="352">
        <v>1</v>
      </c>
      <c r="Q5" s="352">
        <v>2</v>
      </c>
      <c r="R5" s="352">
        <v>5</v>
      </c>
      <c r="S5" s="352">
        <v>82</v>
      </c>
      <c r="T5" s="352">
        <v>17</v>
      </c>
      <c r="U5" s="352">
        <v>2</v>
      </c>
      <c r="V5" s="352">
        <v>18</v>
      </c>
      <c r="W5" s="352">
        <v>3</v>
      </c>
      <c r="X5" s="352">
        <v>14</v>
      </c>
      <c r="Y5" s="352">
        <v>11</v>
      </c>
      <c r="Z5" s="352">
        <v>28</v>
      </c>
    </row>
    <row r="6" spans="1:28" s="290" customFormat="1" ht="12" customHeight="1" x14ac:dyDescent="0.15">
      <c r="A6" s="331"/>
      <c r="B6" s="332" t="s">
        <v>20</v>
      </c>
      <c r="C6" s="352">
        <v>2593</v>
      </c>
      <c r="D6" s="352">
        <v>43</v>
      </c>
      <c r="E6" s="352">
        <v>41</v>
      </c>
      <c r="F6" s="352" t="s">
        <v>466</v>
      </c>
      <c r="G6" s="352" t="s">
        <v>466</v>
      </c>
      <c r="H6" s="352">
        <v>182</v>
      </c>
      <c r="I6" s="352">
        <v>764</v>
      </c>
      <c r="J6" s="352">
        <v>24</v>
      </c>
      <c r="K6" s="352">
        <v>9</v>
      </c>
      <c r="L6" s="352">
        <v>66</v>
      </c>
      <c r="M6" s="352">
        <v>359</v>
      </c>
      <c r="N6" s="331"/>
      <c r="O6" s="332" t="s">
        <v>20</v>
      </c>
      <c r="P6" s="352">
        <v>52</v>
      </c>
      <c r="Q6" s="352">
        <v>16</v>
      </c>
      <c r="R6" s="352">
        <v>45</v>
      </c>
      <c r="S6" s="352">
        <v>152</v>
      </c>
      <c r="T6" s="352">
        <v>100</v>
      </c>
      <c r="U6" s="352">
        <v>72</v>
      </c>
      <c r="V6" s="352">
        <v>424</v>
      </c>
      <c r="W6" s="352">
        <v>66</v>
      </c>
      <c r="X6" s="352">
        <v>63</v>
      </c>
      <c r="Y6" s="352">
        <v>80</v>
      </c>
      <c r="Z6" s="352">
        <v>76</v>
      </c>
    </row>
    <row r="7" spans="1:28" s="290" customFormat="1" ht="12" customHeight="1" x14ac:dyDescent="0.15">
      <c r="A7" s="331"/>
      <c r="B7" s="332" t="s">
        <v>21</v>
      </c>
      <c r="C7" s="352">
        <v>3587</v>
      </c>
      <c r="D7" s="352">
        <v>101</v>
      </c>
      <c r="E7" s="352">
        <v>87</v>
      </c>
      <c r="F7" s="352">
        <v>1</v>
      </c>
      <c r="G7" s="352" t="s">
        <v>466</v>
      </c>
      <c r="H7" s="352">
        <v>223</v>
      </c>
      <c r="I7" s="352">
        <v>939</v>
      </c>
      <c r="J7" s="352">
        <v>17</v>
      </c>
      <c r="K7" s="352">
        <v>20</v>
      </c>
      <c r="L7" s="352">
        <v>113</v>
      </c>
      <c r="M7" s="352">
        <v>473</v>
      </c>
      <c r="N7" s="331"/>
      <c r="O7" s="332" t="s">
        <v>21</v>
      </c>
      <c r="P7" s="352">
        <v>102</v>
      </c>
      <c r="Q7" s="352">
        <v>21</v>
      </c>
      <c r="R7" s="352">
        <v>57</v>
      </c>
      <c r="S7" s="352">
        <v>140</v>
      </c>
      <c r="T7" s="352">
        <v>98</v>
      </c>
      <c r="U7" s="352">
        <v>192</v>
      </c>
      <c r="V7" s="352">
        <v>676</v>
      </c>
      <c r="W7" s="352">
        <v>69</v>
      </c>
      <c r="X7" s="352">
        <v>103</v>
      </c>
      <c r="Y7" s="352">
        <v>135</v>
      </c>
      <c r="Z7" s="352">
        <v>107</v>
      </c>
    </row>
    <row r="8" spans="1:28" s="290" customFormat="1" ht="12" customHeight="1" x14ac:dyDescent="0.15">
      <c r="A8" s="331"/>
      <c r="B8" s="332" t="s">
        <v>22</v>
      </c>
      <c r="C8" s="352">
        <v>4126</v>
      </c>
      <c r="D8" s="352">
        <v>109</v>
      </c>
      <c r="E8" s="352">
        <v>92</v>
      </c>
      <c r="F8" s="352" t="s">
        <v>466</v>
      </c>
      <c r="G8" s="352" t="s">
        <v>466</v>
      </c>
      <c r="H8" s="352">
        <v>309</v>
      </c>
      <c r="I8" s="352">
        <v>1138</v>
      </c>
      <c r="J8" s="352">
        <v>19</v>
      </c>
      <c r="K8" s="352">
        <v>28</v>
      </c>
      <c r="L8" s="352">
        <v>133</v>
      </c>
      <c r="M8" s="352">
        <v>575</v>
      </c>
      <c r="N8" s="331"/>
      <c r="O8" s="332" t="s">
        <v>22</v>
      </c>
      <c r="P8" s="352">
        <v>86</v>
      </c>
      <c r="Q8" s="352">
        <v>30</v>
      </c>
      <c r="R8" s="352">
        <v>84</v>
      </c>
      <c r="S8" s="352">
        <v>211</v>
      </c>
      <c r="T8" s="352">
        <v>152</v>
      </c>
      <c r="U8" s="352">
        <v>148</v>
      </c>
      <c r="V8" s="352">
        <v>659</v>
      </c>
      <c r="W8" s="352">
        <v>56</v>
      </c>
      <c r="X8" s="352">
        <v>139</v>
      </c>
      <c r="Y8" s="352">
        <v>124</v>
      </c>
      <c r="Z8" s="352">
        <v>126</v>
      </c>
    </row>
    <row r="9" spans="1:28" s="290" customFormat="1" ht="12" customHeight="1" x14ac:dyDescent="0.15">
      <c r="A9" s="331"/>
      <c r="B9" s="332" t="s">
        <v>23</v>
      </c>
      <c r="C9" s="352">
        <v>5040</v>
      </c>
      <c r="D9" s="352">
        <v>143</v>
      </c>
      <c r="E9" s="352">
        <v>117</v>
      </c>
      <c r="F9" s="352">
        <v>1</v>
      </c>
      <c r="G9" s="352">
        <v>1</v>
      </c>
      <c r="H9" s="352">
        <v>464</v>
      </c>
      <c r="I9" s="352">
        <v>1356</v>
      </c>
      <c r="J9" s="352">
        <v>24</v>
      </c>
      <c r="K9" s="352">
        <v>42</v>
      </c>
      <c r="L9" s="352">
        <v>185</v>
      </c>
      <c r="M9" s="352">
        <v>687</v>
      </c>
      <c r="N9" s="331"/>
      <c r="O9" s="332" t="s">
        <v>23</v>
      </c>
      <c r="P9" s="352">
        <v>119</v>
      </c>
      <c r="Q9" s="352">
        <v>37</v>
      </c>
      <c r="R9" s="352">
        <v>118</v>
      </c>
      <c r="S9" s="352">
        <v>233</v>
      </c>
      <c r="T9" s="352">
        <v>158</v>
      </c>
      <c r="U9" s="352">
        <v>160</v>
      </c>
      <c r="V9" s="352">
        <v>754</v>
      </c>
      <c r="W9" s="352">
        <v>67</v>
      </c>
      <c r="X9" s="352">
        <v>208</v>
      </c>
      <c r="Y9" s="352">
        <v>136</v>
      </c>
      <c r="Z9" s="352">
        <v>147</v>
      </c>
    </row>
    <row r="10" spans="1:28" s="290" customFormat="1" ht="11.25" customHeight="1" x14ac:dyDescent="0.15">
      <c r="A10" s="331"/>
      <c r="B10" s="332"/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31"/>
      <c r="O10" s="332"/>
      <c r="P10" s="352"/>
      <c r="Q10" s="352"/>
      <c r="R10" s="352"/>
      <c r="S10" s="352"/>
      <c r="T10" s="352"/>
      <c r="U10" s="352"/>
      <c r="V10" s="352"/>
      <c r="W10" s="352"/>
      <c r="X10" s="352"/>
      <c r="Y10" s="352"/>
      <c r="Z10" s="352"/>
    </row>
    <row r="11" spans="1:28" s="290" customFormat="1" ht="12" customHeight="1" x14ac:dyDescent="0.15">
      <c r="A11" s="331"/>
      <c r="B11" s="332" t="s">
        <v>24</v>
      </c>
      <c r="C11" s="352">
        <v>6002</v>
      </c>
      <c r="D11" s="352">
        <v>178</v>
      </c>
      <c r="E11" s="352">
        <v>157</v>
      </c>
      <c r="F11" s="352">
        <v>2</v>
      </c>
      <c r="G11" s="352">
        <v>2</v>
      </c>
      <c r="H11" s="352">
        <v>595</v>
      </c>
      <c r="I11" s="352">
        <v>1556</v>
      </c>
      <c r="J11" s="352">
        <v>42</v>
      </c>
      <c r="K11" s="352">
        <v>51</v>
      </c>
      <c r="L11" s="352">
        <v>225</v>
      </c>
      <c r="M11" s="352">
        <v>843</v>
      </c>
      <c r="N11" s="331"/>
      <c r="O11" s="332" t="s">
        <v>24</v>
      </c>
      <c r="P11" s="352">
        <v>118</v>
      </c>
      <c r="Q11" s="352">
        <v>44</v>
      </c>
      <c r="R11" s="352">
        <v>157</v>
      </c>
      <c r="S11" s="352">
        <v>310</v>
      </c>
      <c r="T11" s="352">
        <v>199</v>
      </c>
      <c r="U11" s="352">
        <v>186</v>
      </c>
      <c r="V11" s="352">
        <v>863</v>
      </c>
      <c r="W11" s="352">
        <v>75</v>
      </c>
      <c r="X11" s="352">
        <v>233</v>
      </c>
      <c r="Y11" s="352">
        <v>164</v>
      </c>
      <c r="Z11" s="352">
        <v>159</v>
      </c>
    </row>
    <row r="12" spans="1:28" s="290" customFormat="1" ht="12" customHeight="1" x14ac:dyDescent="0.15">
      <c r="A12" s="331"/>
      <c r="B12" s="332" t="s">
        <v>25</v>
      </c>
      <c r="C12" s="352">
        <v>5422</v>
      </c>
      <c r="D12" s="352">
        <v>170</v>
      </c>
      <c r="E12" s="352">
        <v>151</v>
      </c>
      <c r="F12" s="352">
        <v>2</v>
      </c>
      <c r="G12" s="352">
        <v>4</v>
      </c>
      <c r="H12" s="352">
        <v>472</v>
      </c>
      <c r="I12" s="352">
        <v>1429</v>
      </c>
      <c r="J12" s="352">
        <v>47</v>
      </c>
      <c r="K12" s="352">
        <v>48</v>
      </c>
      <c r="L12" s="352">
        <v>226</v>
      </c>
      <c r="M12" s="352">
        <v>744</v>
      </c>
      <c r="N12" s="331"/>
      <c r="O12" s="332" t="s">
        <v>25</v>
      </c>
      <c r="P12" s="352">
        <v>167</v>
      </c>
      <c r="Q12" s="352">
        <v>47</v>
      </c>
      <c r="R12" s="352">
        <v>132</v>
      </c>
      <c r="S12" s="352">
        <v>230</v>
      </c>
      <c r="T12" s="352">
        <v>190</v>
      </c>
      <c r="U12" s="352">
        <v>223</v>
      </c>
      <c r="V12" s="352">
        <v>681</v>
      </c>
      <c r="W12" s="352">
        <v>77</v>
      </c>
      <c r="X12" s="352">
        <v>212</v>
      </c>
      <c r="Y12" s="352">
        <v>180</v>
      </c>
      <c r="Z12" s="352">
        <v>141</v>
      </c>
    </row>
    <row r="13" spans="1:28" s="290" customFormat="1" ht="12" customHeight="1" x14ac:dyDescent="0.15">
      <c r="A13" s="331"/>
      <c r="B13" s="332" t="s">
        <v>26</v>
      </c>
      <c r="C13" s="352">
        <v>5408</v>
      </c>
      <c r="D13" s="352">
        <v>235</v>
      </c>
      <c r="E13" s="352">
        <v>217</v>
      </c>
      <c r="F13" s="352">
        <v>1</v>
      </c>
      <c r="G13" s="352">
        <v>5</v>
      </c>
      <c r="H13" s="352">
        <v>465</v>
      </c>
      <c r="I13" s="352">
        <v>1332</v>
      </c>
      <c r="J13" s="352">
        <v>43</v>
      </c>
      <c r="K13" s="352">
        <v>30</v>
      </c>
      <c r="L13" s="352">
        <v>264</v>
      </c>
      <c r="M13" s="352">
        <v>736</v>
      </c>
      <c r="N13" s="331"/>
      <c r="O13" s="332" t="s">
        <v>26</v>
      </c>
      <c r="P13" s="352">
        <v>139</v>
      </c>
      <c r="Q13" s="352">
        <v>33</v>
      </c>
      <c r="R13" s="352">
        <v>134</v>
      </c>
      <c r="S13" s="352">
        <v>219</v>
      </c>
      <c r="T13" s="352">
        <v>147</v>
      </c>
      <c r="U13" s="352">
        <v>290</v>
      </c>
      <c r="V13" s="352">
        <v>776</v>
      </c>
      <c r="W13" s="352">
        <v>84</v>
      </c>
      <c r="X13" s="352">
        <v>192</v>
      </c>
      <c r="Y13" s="352">
        <v>175</v>
      </c>
      <c r="Z13" s="352">
        <v>108</v>
      </c>
    </row>
    <row r="14" spans="1:28" s="290" customFormat="1" ht="12" customHeight="1" x14ac:dyDescent="0.15">
      <c r="A14" s="331"/>
      <c r="B14" s="332" t="s">
        <v>27</v>
      </c>
      <c r="C14" s="352">
        <v>5350</v>
      </c>
      <c r="D14" s="352">
        <v>359</v>
      </c>
      <c r="E14" s="352">
        <v>341</v>
      </c>
      <c r="F14" s="352">
        <v>3</v>
      </c>
      <c r="G14" s="352">
        <v>10</v>
      </c>
      <c r="H14" s="352">
        <v>462</v>
      </c>
      <c r="I14" s="352">
        <v>1056</v>
      </c>
      <c r="J14" s="352">
        <v>46</v>
      </c>
      <c r="K14" s="352">
        <v>31</v>
      </c>
      <c r="L14" s="352">
        <v>195</v>
      </c>
      <c r="M14" s="352">
        <v>759</v>
      </c>
      <c r="N14" s="331"/>
      <c r="O14" s="332" t="s">
        <v>27</v>
      </c>
      <c r="P14" s="352">
        <v>98</v>
      </c>
      <c r="Q14" s="352">
        <v>38</v>
      </c>
      <c r="R14" s="352">
        <v>167</v>
      </c>
      <c r="S14" s="352">
        <v>246</v>
      </c>
      <c r="T14" s="352">
        <v>158</v>
      </c>
      <c r="U14" s="352">
        <v>327</v>
      </c>
      <c r="V14" s="352">
        <v>819</v>
      </c>
      <c r="W14" s="352">
        <v>79</v>
      </c>
      <c r="X14" s="352">
        <v>233</v>
      </c>
      <c r="Y14" s="352">
        <v>156</v>
      </c>
      <c r="Z14" s="352">
        <v>108</v>
      </c>
    </row>
    <row r="15" spans="1:28" s="290" customFormat="1" ht="12" customHeight="1" x14ac:dyDescent="0.15">
      <c r="A15" s="331"/>
      <c r="B15" s="332" t="s">
        <v>28</v>
      </c>
      <c r="C15" s="352">
        <v>5153</v>
      </c>
      <c r="D15" s="352">
        <v>504</v>
      </c>
      <c r="E15" s="352">
        <v>487</v>
      </c>
      <c r="F15" s="352">
        <v>3</v>
      </c>
      <c r="G15" s="352">
        <v>5</v>
      </c>
      <c r="H15" s="352">
        <v>552</v>
      </c>
      <c r="I15" s="352">
        <v>951</v>
      </c>
      <c r="J15" s="352">
        <v>19</v>
      </c>
      <c r="K15" s="352">
        <v>26</v>
      </c>
      <c r="L15" s="352">
        <v>204</v>
      </c>
      <c r="M15" s="352">
        <v>689</v>
      </c>
      <c r="N15" s="331"/>
      <c r="O15" s="332" t="s">
        <v>28</v>
      </c>
      <c r="P15" s="352">
        <v>61</v>
      </c>
      <c r="Q15" s="352">
        <v>55</v>
      </c>
      <c r="R15" s="352">
        <v>142</v>
      </c>
      <c r="S15" s="352">
        <v>339</v>
      </c>
      <c r="T15" s="352">
        <v>164</v>
      </c>
      <c r="U15" s="352">
        <v>155</v>
      </c>
      <c r="V15" s="352">
        <v>695</v>
      </c>
      <c r="W15" s="352">
        <v>59</v>
      </c>
      <c r="X15" s="352">
        <v>308</v>
      </c>
      <c r="Y15" s="352">
        <v>94</v>
      </c>
      <c r="Z15" s="352">
        <v>128</v>
      </c>
    </row>
    <row r="16" spans="1:28" s="290" customFormat="1" ht="11.25" customHeight="1" x14ac:dyDescent="0.15">
      <c r="A16" s="331"/>
      <c r="B16" s="33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31"/>
      <c r="O16" s="33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</row>
    <row r="17" spans="1:26" s="290" customFormat="1" ht="12" customHeight="1" x14ac:dyDescent="0.15">
      <c r="A17" s="331"/>
      <c r="B17" s="332" t="s">
        <v>29</v>
      </c>
      <c r="C17" s="352">
        <v>4278</v>
      </c>
      <c r="D17" s="352">
        <v>669</v>
      </c>
      <c r="E17" s="352">
        <v>660</v>
      </c>
      <c r="F17" s="352">
        <v>4</v>
      </c>
      <c r="G17" s="352">
        <v>4</v>
      </c>
      <c r="H17" s="352">
        <v>467</v>
      </c>
      <c r="I17" s="352">
        <v>602</v>
      </c>
      <c r="J17" s="352">
        <v>5</v>
      </c>
      <c r="K17" s="352">
        <v>22</v>
      </c>
      <c r="L17" s="352">
        <v>113</v>
      </c>
      <c r="M17" s="352">
        <v>550</v>
      </c>
      <c r="N17" s="331"/>
      <c r="O17" s="332" t="s">
        <v>29</v>
      </c>
      <c r="P17" s="352">
        <v>35</v>
      </c>
      <c r="Q17" s="352">
        <v>61</v>
      </c>
      <c r="R17" s="352">
        <v>110</v>
      </c>
      <c r="S17" s="352">
        <v>376</v>
      </c>
      <c r="T17" s="352">
        <v>207</v>
      </c>
      <c r="U17" s="352">
        <v>80</v>
      </c>
      <c r="V17" s="352">
        <v>444</v>
      </c>
      <c r="W17" s="352">
        <v>16</v>
      </c>
      <c r="X17" s="352">
        <v>334</v>
      </c>
      <c r="Y17" s="352">
        <v>26</v>
      </c>
      <c r="Z17" s="352">
        <v>153</v>
      </c>
    </row>
    <row r="18" spans="1:26" s="290" customFormat="1" ht="12" customHeight="1" x14ac:dyDescent="0.15">
      <c r="A18" s="331"/>
      <c r="B18" s="332" t="s">
        <v>30</v>
      </c>
      <c r="C18" s="352">
        <v>2570</v>
      </c>
      <c r="D18" s="352">
        <v>626</v>
      </c>
      <c r="E18" s="352">
        <v>620</v>
      </c>
      <c r="F18" s="352">
        <v>2</v>
      </c>
      <c r="G18" s="352" t="s">
        <v>466</v>
      </c>
      <c r="H18" s="352">
        <v>216</v>
      </c>
      <c r="I18" s="352">
        <v>348</v>
      </c>
      <c r="J18" s="352">
        <v>7</v>
      </c>
      <c r="K18" s="352">
        <v>3</v>
      </c>
      <c r="L18" s="352">
        <v>49</v>
      </c>
      <c r="M18" s="352">
        <v>327</v>
      </c>
      <c r="N18" s="331"/>
      <c r="O18" s="332" t="s">
        <v>30</v>
      </c>
      <c r="P18" s="352">
        <v>19</v>
      </c>
      <c r="Q18" s="352">
        <v>30</v>
      </c>
      <c r="R18" s="352">
        <v>48</v>
      </c>
      <c r="S18" s="352">
        <v>180</v>
      </c>
      <c r="T18" s="352">
        <v>135</v>
      </c>
      <c r="U18" s="352">
        <v>39</v>
      </c>
      <c r="V18" s="352">
        <v>185</v>
      </c>
      <c r="W18" s="352">
        <v>6</v>
      </c>
      <c r="X18" s="352">
        <v>182</v>
      </c>
      <c r="Y18" s="352">
        <v>9</v>
      </c>
      <c r="Z18" s="352">
        <v>159</v>
      </c>
    </row>
    <row r="19" spans="1:26" s="290" customFormat="1" ht="12" customHeight="1" x14ac:dyDescent="0.15">
      <c r="A19" s="331"/>
      <c r="B19" s="332" t="s">
        <v>31</v>
      </c>
      <c r="C19" s="352">
        <v>1407</v>
      </c>
      <c r="D19" s="352">
        <v>518</v>
      </c>
      <c r="E19" s="352">
        <v>515</v>
      </c>
      <c r="F19" s="352">
        <v>1</v>
      </c>
      <c r="G19" s="352" t="s">
        <v>466</v>
      </c>
      <c r="H19" s="352">
        <v>82</v>
      </c>
      <c r="I19" s="352">
        <v>154</v>
      </c>
      <c r="J19" s="352" t="s">
        <v>466</v>
      </c>
      <c r="K19" s="352">
        <v>2</v>
      </c>
      <c r="L19" s="352">
        <v>5</v>
      </c>
      <c r="M19" s="352">
        <v>205</v>
      </c>
      <c r="N19" s="331"/>
      <c r="O19" s="332" t="s">
        <v>31</v>
      </c>
      <c r="P19" s="352">
        <v>1</v>
      </c>
      <c r="Q19" s="352">
        <v>23</v>
      </c>
      <c r="R19" s="352">
        <v>24</v>
      </c>
      <c r="S19" s="352">
        <v>65</v>
      </c>
      <c r="T19" s="352">
        <v>72</v>
      </c>
      <c r="U19" s="352">
        <v>14</v>
      </c>
      <c r="V19" s="352">
        <v>48</v>
      </c>
      <c r="W19" s="352">
        <v>1</v>
      </c>
      <c r="X19" s="352">
        <v>80</v>
      </c>
      <c r="Y19" s="352">
        <v>3</v>
      </c>
      <c r="Z19" s="352">
        <v>109</v>
      </c>
    </row>
    <row r="20" spans="1:26" s="290" customFormat="1" ht="12" customHeight="1" x14ac:dyDescent="0.15">
      <c r="A20" s="331"/>
      <c r="B20" s="332" t="s">
        <v>32</v>
      </c>
      <c r="C20" s="352">
        <v>765</v>
      </c>
      <c r="D20" s="352">
        <v>405</v>
      </c>
      <c r="E20" s="352">
        <v>405</v>
      </c>
      <c r="F20" s="352">
        <v>1</v>
      </c>
      <c r="G20" s="352">
        <v>1</v>
      </c>
      <c r="H20" s="352">
        <v>20</v>
      </c>
      <c r="I20" s="352">
        <v>55</v>
      </c>
      <c r="J20" s="352" t="s">
        <v>466</v>
      </c>
      <c r="K20" s="352" t="s">
        <v>466</v>
      </c>
      <c r="L20" s="352">
        <v>3</v>
      </c>
      <c r="M20" s="352">
        <v>87</v>
      </c>
      <c r="N20" s="331"/>
      <c r="O20" s="332" t="s">
        <v>32</v>
      </c>
      <c r="P20" s="352">
        <v>3</v>
      </c>
      <c r="Q20" s="352">
        <v>21</v>
      </c>
      <c r="R20" s="352">
        <v>11</v>
      </c>
      <c r="S20" s="352">
        <v>28</v>
      </c>
      <c r="T20" s="352">
        <v>28</v>
      </c>
      <c r="U20" s="352">
        <v>8</v>
      </c>
      <c r="V20" s="352">
        <v>16</v>
      </c>
      <c r="W20" s="352">
        <v>1</v>
      </c>
      <c r="X20" s="352">
        <v>31</v>
      </c>
      <c r="Y20" s="352" t="s">
        <v>466</v>
      </c>
      <c r="Z20" s="352">
        <v>46</v>
      </c>
    </row>
    <row r="21" spans="1:26" s="290" customFormat="1" ht="12" customHeight="1" x14ac:dyDescent="0.15">
      <c r="A21" s="331"/>
      <c r="B21" s="332" t="s">
        <v>283</v>
      </c>
      <c r="C21" s="352">
        <v>382</v>
      </c>
      <c r="D21" s="352">
        <v>202</v>
      </c>
      <c r="E21" s="352">
        <v>202</v>
      </c>
      <c r="F21" s="352" t="s">
        <v>466</v>
      </c>
      <c r="G21" s="352" t="s">
        <v>466</v>
      </c>
      <c r="H21" s="352">
        <v>3</v>
      </c>
      <c r="I21" s="352">
        <v>28</v>
      </c>
      <c r="J21" s="352" t="s">
        <v>466</v>
      </c>
      <c r="K21" s="352" t="s">
        <v>274</v>
      </c>
      <c r="L21" s="352">
        <v>2</v>
      </c>
      <c r="M21" s="352">
        <v>38</v>
      </c>
      <c r="N21" s="331"/>
      <c r="O21" s="332" t="s">
        <v>283</v>
      </c>
      <c r="P21" s="352" t="s">
        <v>466</v>
      </c>
      <c r="Q21" s="352">
        <v>12</v>
      </c>
      <c r="R21" s="352">
        <v>10</v>
      </c>
      <c r="S21" s="352">
        <v>15</v>
      </c>
      <c r="T21" s="352">
        <v>4</v>
      </c>
      <c r="U21" s="352">
        <v>4</v>
      </c>
      <c r="V21" s="352">
        <v>11</v>
      </c>
      <c r="W21" s="352" t="s">
        <v>466</v>
      </c>
      <c r="X21" s="352">
        <v>3</v>
      </c>
      <c r="Y21" s="352" t="s">
        <v>466</v>
      </c>
      <c r="Z21" s="352">
        <v>50</v>
      </c>
    </row>
    <row r="22" spans="1:26" s="290" customFormat="1" ht="11.25" customHeight="1" x14ac:dyDescent="0.15">
      <c r="A22" s="331"/>
      <c r="B22" s="33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31"/>
      <c r="O22" s="33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</row>
    <row r="23" spans="1:26" s="348" customFormat="1" ht="12" customHeight="1" x14ac:dyDescent="0.15">
      <c r="A23" s="344" t="s">
        <v>366</v>
      </c>
      <c r="B23" s="345"/>
      <c r="C23" s="350">
        <f>SUM(C25:C41)</f>
        <v>28411</v>
      </c>
      <c r="D23" s="350">
        <f t="shared" ref="D23:M23" si="2">SUM(D25:D41)</f>
        <v>2338</v>
      </c>
      <c r="E23" s="350">
        <f t="shared" si="2"/>
        <v>2182</v>
      </c>
      <c r="F23" s="350">
        <f t="shared" si="2"/>
        <v>15</v>
      </c>
      <c r="G23" s="350">
        <f t="shared" si="2"/>
        <v>26</v>
      </c>
      <c r="H23" s="350">
        <f t="shared" si="2"/>
        <v>3971</v>
      </c>
      <c r="I23" s="350">
        <f t="shared" si="2"/>
        <v>7181</v>
      </c>
      <c r="J23" s="350">
        <f t="shared" si="2"/>
        <v>261</v>
      </c>
      <c r="K23" s="350">
        <f t="shared" si="2"/>
        <v>234</v>
      </c>
      <c r="L23" s="350">
        <f t="shared" si="2"/>
        <v>1463</v>
      </c>
      <c r="M23" s="350">
        <f t="shared" si="2"/>
        <v>3514</v>
      </c>
      <c r="N23" s="344" t="s">
        <v>366</v>
      </c>
      <c r="O23" s="345"/>
      <c r="P23" s="350">
        <f>SUM(P25:P41)</f>
        <v>448</v>
      </c>
      <c r="Q23" s="350">
        <f t="shared" ref="Q23:Z23" si="3">SUM(Q25:Q41)</f>
        <v>283</v>
      </c>
      <c r="R23" s="350">
        <f t="shared" si="3"/>
        <v>838</v>
      </c>
      <c r="S23" s="350">
        <f t="shared" si="3"/>
        <v>984</v>
      </c>
      <c r="T23" s="350">
        <f t="shared" si="3"/>
        <v>718</v>
      </c>
      <c r="U23" s="350">
        <f t="shared" si="3"/>
        <v>858</v>
      </c>
      <c r="V23" s="350">
        <f t="shared" si="3"/>
        <v>1657</v>
      </c>
      <c r="W23" s="350">
        <f t="shared" si="3"/>
        <v>379</v>
      </c>
      <c r="X23" s="350">
        <f t="shared" si="3"/>
        <v>1471</v>
      </c>
      <c r="Y23" s="350">
        <f t="shared" si="3"/>
        <v>887</v>
      </c>
      <c r="Z23" s="350">
        <f t="shared" si="3"/>
        <v>885</v>
      </c>
    </row>
    <row r="24" spans="1:26" s="348" customFormat="1" ht="11.25" customHeight="1" x14ac:dyDescent="0.15">
      <c r="A24" s="344"/>
      <c r="B24" s="345"/>
      <c r="C24" s="350"/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44"/>
      <c r="O24" s="345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</row>
    <row r="25" spans="1:26" s="290" customFormat="1" ht="12" customHeight="1" x14ac:dyDescent="0.15">
      <c r="A25" s="331"/>
      <c r="B25" s="332" t="s">
        <v>19</v>
      </c>
      <c r="C25" s="352">
        <v>342</v>
      </c>
      <c r="D25" s="352">
        <v>7</v>
      </c>
      <c r="E25" s="352">
        <v>6</v>
      </c>
      <c r="F25" s="352" t="s">
        <v>583</v>
      </c>
      <c r="G25" s="352" t="s">
        <v>583</v>
      </c>
      <c r="H25" s="352">
        <v>73</v>
      </c>
      <c r="I25" s="352">
        <v>102</v>
      </c>
      <c r="J25" s="352">
        <v>11</v>
      </c>
      <c r="K25" s="352">
        <v>2</v>
      </c>
      <c r="L25" s="352">
        <v>9</v>
      </c>
      <c r="M25" s="352">
        <v>47</v>
      </c>
      <c r="N25" s="331"/>
      <c r="O25" s="332" t="s">
        <v>19</v>
      </c>
      <c r="P25" s="352" t="s">
        <v>274</v>
      </c>
      <c r="Q25" s="352">
        <v>2</v>
      </c>
      <c r="R25" s="352">
        <v>5</v>
      </c>
      <c r="S25" s="352">
        <v>35</v>
      </c>
      <c r="T25" s="352">
        <v>8</v>
      </c>
      <c r="U25" s="352" t="s">
        <v>274</v>
      </c>
      <c r="V25" s="352">
        <v>7</v>
      </c>
      <c r="W25" s="352">
        <v>1</v>
      </c>
      <c r="X25" s="352">
        <v>11</v>
      </c>
      <c r="Y25" s="352">
        <v>8</v>
      </c>
      <c r="Z25" s="352">
        <v>14</v>
      </c>
    </row>
    <row r="26" spans="1:26" s="290" customFormat="1" ht="12" customHeight="1" x14ac:dyDescent="0.15">
      <c r="A26" s="331"/>
      <c r="B26" s="332" t="s">
        <v>20</v>
      </c>
      <c r="C26" s="352">
        <v>1284</v>
      </c>
      <c r="D26" s="352">
        <v>33</v>
      </c>
      <c r="E26" s="352">
        <v>31</v>
      </c>
      <c r="F26" s="352" t="s">
        <v>583</v>
      </c>
      <c r="G26" s="352" t="s">
        <v>583</v>
      </c>
      <c r="H26" s="352">
        <v>166</v>
      </c>
      <c r="I26" s="352">
        <v>419</v>
      </c>
      <c r="J26" s="352">
        <v>22</v>
      </c>
      <c r="K26" s="352">
        <v>7</v>
      </c>
      <c r="L26" s="352">
        <v>52</v>
      </c>
      <c r="M26" s="352">
        <v>176</v>
      </c>
      <c r="N26" s="331"/>
      <c r="O26" s="332" t="s">
        <v>20</v>
      </c>
      <c r="P26" s="352">
        <v>21</v>
      </c>
      <c r="Q26" s="352">
        <v>10</v>
      </c>
      <c r="R26" s="352">
        <v>24</v>
      </c>
      <c r="S26" s="352">
        <v>51</v>
      </c>
      <c r="T26" s="352">
        <v>31</v>
      </c>
      <c r="U26" s="352">
        <v>19</v>
      </c>
      <c r="V26" s="352">
        <v>76</v>
      </c>
      <c r="W26" s="352">
        <v>33</v>
      </c>
      <c r="X26" s="352">
        <v>41</v>
      </c>
      <c r="Y26" s="352">
        <v>57</v>
      </c>
      <c r="Z26" s="352">
        <v>46</v>
      </c>
    </row>
    <row r="27" spans="1:26" s="290" customFormat="1" ht="12" customHeight="1" x14ac:dyDescent="0.15">
      <c r="A27" s="331"/>
      <c r="B27" s="332" t="s">
        <v>21</v>
      </c>
      <c r="C27" s="352">
        <v>1921</v>
      </c>
      <c r="D27" s="352">
        <v>63</v>
      </c>
      <c r="E27" s="352">
        <v>50</v>
      </c>
      <c r="F27" s="352">
        <v>1</v>
      </c>
      <c r="G27" s="352" t="s">
        <v>583</v>
      </c>
      <c r="H27" s="352">
        <v>195</v>
      </c>
      <c r="I27" s="352">
        <v>593</v>
      </c>
      <c r="J27" s="352">
        <v>17</v>
      </c>
      <c r="K27" s="352">
        <v>17</v>
      </c>
      <c r="L27" s="352">
        <v>96</v>
      </c>
      <c r="M27" s="352">
        <v>245</v>
      </c>
      <c r="N27" s="331"/>
      <c r="O27" s="332" t="s">
        <v>21</v>
      </c>
      <c r="P27" s="352">
        <v>48</v>
      </c>
      <c r="Q27" s="352">
        <v>15</v>
      </c>
      <c r="R27" s="352">
        <v>39</v>
      </c>
      <c r="S27" s="352">
        <v>45</v>
      </c>
      <c r="T27" s="352">
        <v>40</v>
      </c>
      <c r="U27" s="352">
        <v>80</v>
      </c>
      <c r="V27" s="352">
        <v>174</v>
      </c>
      <c r="W27" s="352">
        <v>39</v>
      </c>
      <c r="X27" s="352">
        <v>74</v>
      </c>
      <c r="Y27" s="352">
        <v>80</v>
      </c>
      <c r="Z27" s="352">
        <v>60</v>
      </c>
    </row>
    <row r="28" spans="1:26" s="290" customFormat="1" ht="12" customHeight="1" x14ac:dyDescent="0.15">
      <c r="A28" s="331"/>
      <c r="B28" s="332" t="s">
        <v>22</v>
      </c>
      <c r="C28" s="352">
        <v>2342</v>
      </c>
      <c r="D28" s="352">
        <v>64</v>
      </c>
      <c r="E28" s="352">
        <v>48</v>
      </c>
      <c r="F28" s="352" t="s">
        <v>583</v>
      </c>
      <c r="G28" s="352" t="s">
        <v>583</v>
      </c>
      <c r="H28" s="352">
        <v>278</v>
      </c>
      <c r="I28" s="352">
        <v>748</v>
      </c>
      <c r="J28" s="352">
        <v>15</v>
      </c>
      <c r="K28" s="352">
        <v>19</v>
      </c>
      <c r="L28" s="352">
        <v>107</v>
      </c>
      <c r="M28" s="352">
        <v>323</v>
      </c>
      <c r="N28" s="331"/>
      <c r="O28" s="332" t="s">
        <v>22</v>
      </c>
      <c r="P28" s="352">
        <v>38</v>
      </c>
      <c r="Q28" s="352">
        <v>20</v>
      </c>
      <c r="R28" s="352">
        <v>44</v>
      </c>
      <c r="S28" s="352">
        <v>90</v>
      </c>
      <c r="T28" s="352">
        <v>59</v>
      </c>
      <c r="U28" s="352">
        <v>68</v>
      </c>
      <c r="V28" s="352">
        <v>179</v>
      </c>
      <c r="W28" s="352">
        <v>34</v>
      </c>
      <c r="X28" s="352">
        <v>92</v>
      </c>
      <c r="Y28" s="352">
        <v>90</v>
      </c>
      <c r="Z28" s="352">
        <v>74</v>
      </c>
    </row>
    <row r="29" spans="1:26" s="290" customFormat="1" ht="12" customHeight="1" x14ac:dyDescent="0.15">
      <c r="A29" s="331"/>
      <c r="B29" s="332" t="s">
        <v>23</v>
      </c>
      <c r="C29" s="352">
        <v>2783</v>
      </c>
      <c r="D29" s="352">
        <v>93</v>
      </c>
      <c r="E29" s="352">
        <v>70</v>
      </c>
      <c r="F29" s="352">
        <v>1</v>
      </c>
      <c r="G29" s="352">
        <v>1</v>
      </c>
      <c r="H29" s="352">
        <v>403</v>
      </c>
      <c r="I29" s="352">
        <v>840</v>
      </c>
      <c r="J29" s="352">
        <v>22</v>
      </c>
      <c r="K29" s="352">
        <v>33</v>
      </c>
      <c r="L29" s="352">
        <v>145</v>
      </c>
      <c r="M29" s="352">
        <v>347</v>
      </c>
      <c r="N29" s="331"/>
      <c r="O29" s="332" t="s">
        <v>23</v>
      </c>
      <c r="P29" s="352">
        <v>46</v>
      </c>
      <c r="Q29" s="352">
        <v>20</v>
      </c>
      <c r="R29" s="352">
        <v>70</v>
      </c>
      <c r="S29" s="352">
        <v>87</v>
      </c>
      <c r="T29" s="352">
        <v>59</v>
      </c>
      <c r="U29" s="352">
        <v>66</v>
      </c>
      <c r="V29" s="352">
        <v>196</v>
      </c>
      <c r="W29" s="352">
        <v>47</v>
      </c>
      <c r="X29" s="352">
        <v>141</v>
      </c>
      <c r="Y29" s="352">
        <v>88</v>
      </c>
      <c r="Z29" s="352">
        <v>78</v>
      </c>
    </row>
    <row r="30" spans="1:26" s="290" customFormat="1" ht="11.25" customHeight="1" x14ac:dyDescent="0.15">
      <c r="A30" s="331"/>
      <c r="B30" s="332"/>
      <c r="C30" s="352"/>
      <c r="D30" s="352"/>
      <c r="E30" s="352"/>
      <c r="F30" s="352"/>
      <c r="G30" s="352"/>
      <c r="H30" s="352"/>
      <c r="I30" s="352"/>
      <c r="J30" s="352"/>
      <c r="K30" s="352"/>
      <c r="L30" s="352"/>
      <c r="M30" s="352"/>
      <c r="N30" s="331"/>
      <c r="O30" s="332"/>
      <c r="P30" s="352"/>
      <c r="Q30" s="352"/>
      <c r="R30" s="352"/>
      <c r="S30" s="352"/>
      <c r="T30" s="352"/>
      <c r="U30" s="352"/>
      <c r="V30" s="352"/>
      <c r="W30" s="352"/>
      <c r="X30" s="352"/>
      <c r="Y30" s="352"/>
      <c r="Z30" s="352"/>
    </row>
    <row r="31" spans="1:26" s="290" customFormat="1" ht="12" customHeight="1" x14ac:dyDescent="0.15">
      <c r="A31" s="331"/>
      <c r="B31" s="332" t="s">
        <v>24</v>
      </c>
      <c r="C31" s="352">
        <v>3189</v>
      </c>
      <c r="D31" s="352">
        <v>92</v>
      </c>
      <c r="E31" s="352">
        <v>73</v>
      </c>
      <c r="F31" s="352">
        <v>1</v>
      </c>
      <c r="G31" s="352">
        <v>2</v>
      </c>
      <c r="H31" s="352">
        <v>502</v>
      </c>
      <c r="I31" s="352">
        <v>938</v>
      </c>
      <c r="J31" s="352">
        <v>38</v>
      </c>
      <c r="K31" s="352">
        <v>36</v>
      </c>
      <c r="L31" s="352">
        <v>175</v>
      </c>
      <c r="M31" s="352">
        <v>401</v>
      </c>
      <c r="N31" s="331"/>
      <c r="O31" s="332" t="s">
        <v>24</v>
      </c>
      <c r="P31" s="352">
        <v>50</v>
      </c>
      <c r="Q31" s="352">
        <v>28</v>
      </c>
      <c r="R31" s="352">
        <v>107</v>
      </c>
      <c r="S31" s="352">
        <v>108</v>
      </c>
      <c r="T31" s="352">
        <v>79</v>
      </c>
      <c r="U31" s="352">
        <v>71</v>
      </c>
      <c r="V31" s="352">
        <v>185</v>
      </c>
      <c r="W31" s="352">
        <v>45</v>
      </c>
      <c r="X31" s="352">
        <v>136</v>
      </c>
      <c r="Y31" s="352">
        <v>105</v>
      </c>
      <c r="Z31" s="352">
        <v>90</v>
      </c>
    </row>
    <row r="32" spans="1:26" s="290" customFormat="1" ht="12" customHeight="1" x14ac:dyDescent="0.15">
      <c r="A32" s="331"/>
      <c r="B32" s="332" t="s">
        <v>25</v>
      </c>
      <c r="C32" s="352">
        <v>2879</v>
      </c>
      <c r="D32" s="352">
        <v>89</v>
      </c>
      <c r="E32" s="352">
        <v>72</v>
      </c>
      <c r="F32" s="352">
        <v>2</v>
      </c>
      <c r="G32" s="352">
        <v>4</v>
      </c>
      <c r="H32" s="352">
        <v>393</v>
      </c>
      <c r="I32" s="352">
        <v>885</v>
      </c>
      <c r="J32" s="352">
        <v>38</v>
      </c>
      <c r="K32" s="352">
        <v>32</v>
      </c>
      <c r="L32" s="352">
        <v>188</v>
      </c>
      <c r="M32" s="352">
        <v>352</v>
      </c>
      <c r="N32" s="331"/>
      <c r="O32" s="332" t="s">
        <v>25</v>
      </c>
      <c r="P32" s="352">
        <v>67</v>
      </c>
      <c r="Q32" s="352">
        <v>22</v>
      </c>
      <c r="R32" s="352">
        <v>82</v>
      </c>
      <c r="S32" s="352">
        <v>71</v>
      </c>
      <c r="T32" s="352">
        <v>76</v>
      </c>
      <c r="U32" s="352">
        <v>83</v>
      </c>
      <c r="V32" s="352">
        <v>126</v>
      </c>
      <c r="W32" s="352">
        <v>39</v>
      </c>
      <c r="X32" s="352">
        <v>126</v>
      </c>
      <c r="Y32" s="352">
        <v>127</v>
      </c>
      <c r="Z32" s="352">
        <v>77</v>
      </c>
    </row>
    <row r="33" spans="1:26" s="290" customFormat="1" ht="12" customHeight="1" x14ac:dyDescent="0.15">
      <c r="A33" s="331"/>
      <c r="B33" s="332" t="s">
        <v>26</v>
      </c>
      <c r="C33" s="352">
        <v>2807</v>
      </c>
      <c r="D33" s="352">
        <v>126</v>
      </c>
      <c r="E33" s="352">
        <v>109</v>
      </c>
      <c r="F33" s="352">
        <v>1</v>
      </c>
      <c r="G33" s="352">
        <v>4</v>
      </c>
      <c r="H33" s="352">
        <v>392</v>
      </c>
      <c r="I33" s="352">
        <v>799</v>
      </c>
      <c r="J33" s="352">
        <v>36</v>
      </c>
      <c r="K33" s="352">
        <v>20</v>
      </c>
      <c r="L33" s="352">
        <v>212</v>
      </c>
      <c r="M33" s="352">
        <v>323</v>
      </c>
      <c r="N33" s="331"/>
      <c r="O33" s="332" t="s">
        <v>26</v>
      </c>
      <c r="P33" s="352">
        <v>66</v>
      </c>
      <c r="Q33" s="352">
        <v>14</v>
      </c>
      <c r="R33" s="352">
        <v>93</v>
      </c>
      <c r="S33" s="352">
        <v>72</v>
      </c>
      <c r="T33" s="352">
        <v>58</v>
      </c>
      <c r="U33" s="352">
        <v>132</v>
      </c>
      <c r="V33" s="352">
        <v>130</v>
      </c>
      <c r="W33" s="352">
        <v>48</v>
      </c>
      <c r="X33" s="352">
        <v>97</v>
      </c>
      <c r="Y33" s="352">
        <v>127</v>
      </c>
      <c r="Z33" s="352">
        <v>57</v>
      </c>
    </row>
    <row r="34" spans="1:26" s="290" customFormat="1" ht="12" customHeight="1" x14ac:dyDescent="0.15">
      <c r="A34" s="331"/>
      <c r="B34" s="332" t="s">
        <v>27</v>
      </c>
      <c r="C34" s="352">
        <v>2749</v>
      </c>
      <c r="D34" s="352">
        <v>141</v>
      </c>
      <c r="E34" s="352">
        <v>125</v>
      </c>
      <c r="F34" s="352">
        <v>2</v>
      </c>
      <c r="G34" s="352">
        <v>6</v>
      </c>
      <c r="H34" s="352">
        <v>398</v>
      </c>
      <c r="I34" s="352">
        <v>622</v>
      </c>
      <c r="J34" s="352">
        <v>38</v>
      </c>
      <c r="K34" s="352">
        <v>22</v>
      </c>
      <c r="L34" s="352">
        <v>158</v>
      </c>
      <c r="M34" s="352">
        <v>328</v>
      </c>
      <c r="N34" s="331"/>
      <c r="O34" s="332" t="s">
        <v>27</v>
      </c>
      <c r="P34" s="352">
        <v>38</v>
      </c>
      <c r="Q34" s="352">
        <v>22</v>
      </c>
      <c r="R34" s="352">
        <v>118</v>
      </c>
      <c r="S34" s="352">
        <v>88</v>
      </c>
      <c r="T34" s="352">
        <v>58</v>
      </c>
      <c r="U34" s="352">
        <v>175</v>
      </c>
      <c r="V34" s="352">
        <v>171</v>
      </c>
      <c r="W34" s="352">
        <v>46</v>
      </c>
      <c r="X34" s="352">
        <v>143</v>
      </c>
      <c r="Y34" s="352">
        <v>113</v>
      </c>
      <c r="Z34" s="352">
        <v>62</v>
      </c>
    </row>
    <row r="35" spans="1:26" s="290" customFormat="1" ht="12" customHeight="1" x14ac:dyDescent="0.15">
      <c r="A35" s="331"/>
      <c r="B35" s="332" t="s">
        <v>28</v>
      </c>
      <c r="C35" s="352">
        <v>2824</v>
      </c>
      <c r="D35" s="352">
        <v>266</v>
      </c>
      <c r="E35" s="352">
        <v>250</v>
      </c>
      <c r="F35" s="352">
        <v>2</v>
      </c>
      <c r="G35" s="352">
        <v>4</v>
      </c>
      <c r="H35" s="352">
        <v>499</v>
      </c>
      <c r="I35" s="352">
        <v>552</v>
      </c>
      <c r="J35" s="352">
        <v>12</v>
      </c>
      <c r="K35" s="352">
        <v>22</v>
      </c>
      <c r="L35" s="352">
        <v>178</v>
      </c>
      <c r="M35" s="352">
        <v>328</v>
      </c>
      <c r="N35" s="331"/>
      <c r="O35" s="332" t="s">
        <v>28</v>
      </c>
      <c r="P35" s="352">
        <v>37</v>
      </c>
      <c r="Q35" s="352">
        <v>35</v>
      </c>
      <c r="R35" s="352">
        <v>104</v>
      </c>
      <c r="S35" s="352">
        <v>104</v>
      </c>
      <c r="T35" s="352">
        <v>64</v>
      </c>
      <c r="U35" s="352">
        <v>85</v>
      </c>
      <c r="V35" s="352">
        <v>182</v>
      </c>
      <c r="W35" s="352">
        <v>33</v>
      </c>
      <c r="X35" s="352">
        <v>199</v>
      </c>
      <c r="Y35" s="352">
        <v>62</v>
      </c>
      <c r="Z35" s="352">
        <v>56</v>
      </c>
    </row>
    <row r="36" spans="1:26" s="290" customFormat="1" ht="11.25" customHeight="1" x14ac:dyDescent="0.15">
      <c r="A36" s="331"/>
      <c r="B36" s="332"/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31"/>
      <c r="O36" s="332"/>
      <c r="P36" s="352"/>
      <c r="Q36" s="352"/>
      <c r="R36" s="352"/>
      <c r="S36" s="352"/>
      <c r="T36" s="352"/>
      <c r="U36" s="352"/>
      <c r="V36" s="352"/>
      <c r="W36" s="352"/>
      <c r="X36" s="352"/>
      <c r="Y36" s="352"/>
      <c r="Z36" s="352"/>
    </row>
    <row r="37" spans="1:26" s="290" customFormat="1" ht="12" customHeight="1" x14ac:dyDescent="0.15">
      <c r="A37" s="331"/>
      <c r="B37" s="332" t="s">
        <v>29</v>
      </c>
      <c r="C37" s="352">
        <v>2358</v>
      </c>
      <c r="D37" s="352">
        <v>380</v>
      </c>
      <c r="E37" s="352">
        <v>371</v>
      </c>
      <c r="F37" s="352">
        <v>3</v>
      </c>
      <c r="G37" s="352">
        <v>4</v>
      </c>
      <c r="H37" s="352">
        <v>416</v>
      </c>
      <c r="I37" s="352">
        <v>323</v>
      </c>
      <c r="J37" s="352">
        <v>5</v>
      </c>
      <c r="K37" s="352">
        <v>19</v>
      </c>
      <c r="L37" s="352">
        <v>94</v>
      </c>
      <c r="M37" s="352">
        <v>268</v>
      </c>
      <c r="N37" s="331"/>
      <c r="O37" s="332" t="s">
        <v>29</v>
      </c>
      <c r="P37" s="352">
        <v>23</v>
      </c>
      <c r="Q37" s="352">
        <v>44</v>
      </c>
      <c r="R37" s="352">
        <v>78</v>
      </c>
      <c r="S37" s="352">
        <v>126</v>
      </c>
      <c r="T37" s="352">
        <v>80</v>
      </c>
      <c r="U37" s="352">
        <v>44</v>
      </c>
      <c r="V37" s="352">
        <v>120</v>
      </c>
      <c r="W37" s="352">
        <v>11</v>
      </c>
      <c r="X37" s="352">
        <v>216</v>
      </c>
      <c r="Y37" s="352">
        <v>22</v>
      </c>
      <c r="Z37" s="352">
        <v>82</v>
      </c>
    </row>
    <row r="38" spans="1:26" s="290" customFormat="1" ht="12" customHeight="1" x14ac:dyDescent="0.15">
      <c r="A38" s="331"/>
      <c r="B38" s="332" t="s">
        <v>30</v>
      </c>
      <c r="C38" s="352">
        <v>1439</v>
      </c>
      <c r="D38" s="352">
        <v>347</v>
      </c>
      <c r="E38" s="352">
        <v>342</v>
      </c>
      <c r="F38" s="352">
        <v>1</v>
      </c>
      <c r="G38" s="352" t="s">
        <v>274</v>
      </c>
      <c r="H38" s="352">
        <v>172</v>
      </c>
      <c r="I38" s="352">
        <v>206</v>
      </c>
      <c r="J38" s="352">
        <v>7</v>
      </c>
      <c r="K38" s="352">
        <v>3</v>
      </c>
      <c r="L38" s="352">
        <v>43</v>
      </c>
      <c r="M38" s="352">
        <v>173</v>
      </c>
      <c r="N38" s="331"/>
      <c r="O38" s="332" t="s">
        <v>30</v>
      </c>
      <c r="P38" s="352">
        <v>11</v>
      </c>
      <c r="Q38" s="352">
        <v>18</v>
      </c>
      <c r="R38" s="352">
        <v>38</v>
      </c>
      <c r="S38" s="352">
        <v>58</v>
      </c>
      <c r="T38" s="352">
        <v>56</v>
      </c>
      <c r="U38" s="352">
        <v>24</v>
      </c>
      <c r="V38" s="352">
        <v>72</v>
      </c>
      <c r="W38" s="352">
        <v>2</v>
      </c>
      <c r="X38" s="352">
        <v>120</v>
      </c>
      <c r="Y38" s="352">
        <v>7</v>
      </c>
      <c r="Z38" s="352">
        <v>81</v>
      </c>
    </row>
    <row r="39" spans="1:26" s="290" customFormat="1" ht="12" customHeight="1" x14ac:dyDescent="0.15">
      <c r="A39" s="331"/>
      <c r="B39" s="332" t="s">
        <v>31</v>
      </c>
      <c r="C39" s="352">
        <v>827</v>
      </c>
      <c r="D39" s="352">
        <v>286</v>
      </c>
      <c r="E39" s="352">
        <v>284</v>
      </c>
      <c r="F39" s="352">
        <v>1</v>
      </c>
      <c r="G39" s="352" t="s">
        <v>274</v>
      </c>
      <c r="H39" s="352">
        <v>65</v>
      </c>
      <c r="I39" s="352">
        <v>106</v>
      </c>
      <c r="J39" s="352" t="s">
        <v>583</v>
      </c>
      <c r="K39" s="352">
        <v>2</v>
      </c>
      <c r="L39" s="352">
        <v>3</v>
      </c>
      <c r="M39" s="352">
        <v>132</v>
      </c>
      <c r="N39" s="331"/>
      <c r="O39" s="332" t="s">
        <v>31</v>
      </c>
      <c r="P39" s="352" t="s">
        <v>583</v>
      </c>
      <c r="Q39" s="352">
        <v>12</v>
      </c>
      <c r="R39" s="352">
        <v>18</v>
      </c>
      <c r="S39" s="352">
        <v>27</v>
      </c>
      <c r="T39" s="352">
        <v>32</v>
      </c>
      <c r="U39" s="352">
        <v>8</v>
      </c>
      <c r="V39" s="352">
        <v>23</v>
      </c>
      <c r="W39" s="352">
        <v>1</v>
      </c>
      <c r="X39" s="352">
        <v>48</v>
      </c>
      <c r="Y39" s="352">
        <v>1</v>
      </c>
      <c r="Z39" s="352">
        <v>62</v>
      </c>
    </row>
    <row r="40" spans="1:26" s="290" customFormat="1" ht="12" customHeight="1" x14ac:dyDescent="0.15">
      <c r="A40" s="331"/>
      <c r="B40" s="332" t="s">
        <v>32</v>
      </c>
      <c r="C40" s="352">
        <v>452</v>
      </c>
      <c r="D40" s="352">
        <v>230</v>
      </c>
      <c r="E40" s="352">
        <v>230</v>
      </c>
      <c r="F40" s="352" t="s">
        <v>583</v>
      </c>
      <c r="G40" s="352">
        <v>1</v>
      </c>
      <c r="H40" s="352">
        <v>18</v>
      </c>
      <c r="I40" s="352">
        <v>35</v>
      </c>
      <c r="J40" s="352" t="s">
        <v>274</v>
      </c>
      <c r="K40" s="352" t="s">
        <v>583</v>
      </c>
      <c r="L40" s="352">
        <v>1</v>
      </c>
      <c r="M40" s="352">
        <v>49</v>
      </c>
      <c r="N40" s="331"/>
      <c r="O40" s="332" t="s">
        <v>32</v>
      </c>
      <c r="P40" s="352">
        <v>3</v>
      </c>
      <c r="Q40" s="352">
        <v>17</v>
      </c>
      <c r="R40" s="352">
        <v>9</v>
      </c>
      <c r="S40" s="352">
        <v>17</v>
      </c>
      <c r="T40" s="352">
        <v>15</v>
      </c>
      <c r="U40" s="352">
        <v>2</v>
      </c>
      <c r="V40" s="352">
        <v>10</v>
      </c>
      <c r="W40" s="352" t="s">
        <v>583</v>
      </c>
      <c r="X40" s="352">
        <v>25</v>
      </c>
      <c r="Y40" s="352" t="s">
        <v>274</v>
      </c>
      <c r="Z40" s="352">
        <v>20</v>
      </c>
    </row>
    <row r="41" spans="1:26" s="290" customFormat="1" ht="12" customHeight="1" x14ac:dyDescent="0.15">
      <c r="A41" s="331"/>
      <c r="B41" s="332" t="s">
        <v>283</v>
      </c>
      <c r="C41" s="352">
        <v>215</v>
      </c>
      <c r="D41" s="352">
        <v>121</v>
      </c>
      <c r="E41" s="352">
        <v>121</v>
      </c>
      <c r="F41" s="352" t="s">
        <v>583</v>
      </c>
      <c r="G41" s="352" t="s">
        <v>274</v>
      </c>
      <c r="H41" s="352">
        <v>1</v>
      </c>
      <c r="I41" s="352">
        <v>13</v>
      </c>
      <c r="J41" s="352" t="s">
        <v>274</v>
      </c>
      <c r="K41" s="352" t="s">
        <v>583</v>
      </c>
      <c r="L41" s="352">
        <v>2</v>
      </c>
      <c r="M41" s="352">
        <v>22</v>
      </c>
      <c r="N41" s="331"/>
      <c r="O41" s="332" t="s">
        <v>283</v>
      </c>
      <c r="P41" s="352" t="s">
        <v>274</v>
      </c>
      <c r="Q41" s="352">
        <v>4</v>
      </c>
      <c r="R41" s="352">
        <v>9</v>
      </c>
      <c r="S41" s="352">
        <v>5</v>
      </c>
      <c r="T41" s="352">
        <v>3</v>
      </c>
      <c r="U41" s="352">
        <v>1</v>
      </c>
      <c r="V41" s="352">
        <v>6</v>
      </c>
      <c r="W41" s="352" t="s">
        <v>583</v>
      </c>
      <c r="X41" s="352">
        <v>2</v>
      </c>
      <c r="Y41" s="352" t="s">
        <v>274</v>
      </c>
      <c r="Z41" s="352">
        <v>26</v>
      </c>
    </row>
    <row r="42" spans="1:26" s="290" customFormat="1" ht="11.25" customHeight="1" x14ac:dyDescent="0.15">
      <c r="A42" s="331"/>
      <c r="B42" s="332"/>
      <c r="C42" s="352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31"/>
      <c r="O42" s="332"/>
      <c r="P42" s="352"/>
      <c r="Q42" s="352"/>
      <c r="R42" s="352"/>
      <c r="S42" s="352"/>
      <c r="T42" s="352"/>
      <c r="U42" s="352"/>
      <c r="V42" s="352"/>
      <c r="W42" s="352"/>
      <c r="X42" s="352"/>
      <c r="Y42" s="352"/>
      <c r="Z42" s="352"/>
    </row>
    <row r="43" spans="1:26" s="348" customFormat="1" ht="12" customHeight="1" x14ac:dyDescent="0.15">
      <c r="A43" s="344" t="s">
        <v>367</v>
      </c>
      <c r="B43" s="345"/>
      <c r="C43" s="350">
        <f>SUM(C45:C61)</f>
        <v>24274</v>
      </c>
      <c r="D43" s="350">
        <f t="shared" ref="D43:M43" si="4">SUM(D45:D61)</f>
        <v>1938</v>
      </c>
      <c r="E43" s="350">
        <f t="shared" si="4"/>
        <v>1923</v>
      </c>
      <c r="F43" s="350">
        <f t="shared" si="4"/>
        <v>6</v>
      </c>
      <c r="G43" s="350">
        <f t="shared" si="4"/>
        <v>6</v>
      </c>
      <c r="H43" s="350">
        <f t="shared" si="4"/>
        <v>616</v>
      </c>
      <c r="I43" s="350">
        <f t="shared" si="4"/>
        <v>4718</v>
      </c>
      <c r="J43" s="350">
        <f t="shared" si="4"/>
        <v>43</v>
      </c>
      <c r="K43" s="350">
        <f t="shared" si="4"/>
        <v>80</v>
      </c>
      <c r="L43" s="350">
        <f t="shared" si="4"/>
        <v>333</v>
      </c>
      <c r="M43" s="350">
        <f t="shared" si="4"/>
        <v>3671</v>
      </c>
      <c r="N43" s="344" t="s">
        <v>367</v>
      </c>
      <c r="O43" s="345"/>
      <c r="P43" s="350">
        <f>SUM(P45:P61)</f>
        <v>553</v>
      </c>
      <c r="Q43" s="350">
        <f t="shared" ref="Q43:Z43" si="5">SUM(Q45:Q61)</f>
        <v>187</v>
      </c>
      <c r="R43" s="350">
        <f t="shared" si="5"/>
        <v>406</v>
      </c>
      <c r="S43" s="350">
        <f t="shared" si="5"/>
        <v>1842</v>
      </c>
      <c r="T43" s="350">
        <f t="shared" si="5"/>
        <v>1111</v>
      </c>
      <c r="U43" s="350">
        <f t="shared" si="5"/>
        <v>1042</v>
      </c>
      <c r="V43" s="350">
        <f t="shared" si="5"/>
        <v>5412</v>
      </c>
      <c r="W43" s="350">
        <f t="shared" si="5"/>
        <v>280</v>
      </c>
      <c r="X43" s="350">
        <f t="shared" si="5"/>
        <v>864</v>
      </c>
      <c r="Y43" s="350">
        <f t="shared" si="5"/>
        <v>406</v>
      </c>
      <c r="Z43" s="350">
        <f t="shared" si="5"/>
        <v>760</v>
      </c>
    </row>
    <row r="44" spans="1:26" s="348" customFormat="1" ht="11.25" customHeight="1" x14ac:dyDescent="0.15">
      <c r="A44" s="344"/>
      <c r="B44" s="345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44"/>
      <c r="O44" s="345"/>
      <c r="P44" s="350"/>
      <c r="Q44" s="350"/>
      <c r="R44" s="350"/>
      <c r="S44" s="350"/>
      <c r="T44" s="350"/>
      <c r="U44" s="350"/>
      <c r="V44" s="350"/>
      <c r="W44" s="350"/>
      <c r="X44" s="350"/>
      <c r="Y44" s="350"/>
      <c r="Z44" s="350"/>
    </row>
    <row r="45" spans="1:26" s="290" customFormat="1" ht="12" customHeight="1" x14ac:dyDescent="0.15">
      <c r="A45" s="331"/>
      <c r="B45" s="332" t="s">
        <v>19</v>
      </c>
      <c r="C45" s="352">
        <v>260</v>
      </c>
      <c r="D45" s="352">
        <v>7</v>
      </c>
      <c r="E45" s="352">
        <v>7</v>
      </c>
      <c r="F45" s="352" t="s">
        <v>274</v>
      </c>
      <c r="G45" s="352" t="s">
        <v>583</v>
      </c>
      <c r="H45" s="352">
        <v>2</v>
      </c>
      <c r="I45" s="352">
        <v>89</v>
      </c>
      <c r="J45" s="352" t="s">
        <v>583</v>
      </c>
      <c r="K45" s="352" t="s">
        <v>583</v>
      </c>
      <c r="L45" s="352">
        <v>4</v>
      </c>
      <c r="M45" s="352">
        <v>66</v>
      </c>
      <c r="N45" s="331"/>
      <c r="O45" s="332" t="s">
        <v>19</v>
      </c>
      <c r="P45" s="352">
        <v>1</v>
      </c>
      <c r="Q45" s="352" t="s">
        <v>274</v>
      </c>
      <c r="R45" s="352" t="s">
        <v>583</v>
      </c>
      <c r="S45" s="352">
        <v>47</v>
      </c>
      <c r="T45" s="352">
        <v>9</v>
      </c>
      <c r="U45" s="352">
        <v>2</v>
      </c>
      <c r="V45" s="352">
        <v>11</v>
      </c>
      <c r="W45" s="352">
        <v>2</v>
      </c>
      <c r="X45" s="352">
        <v>3</v>
      </c>
      <c r="Y45" s="352">
        <v>3</v>
      </c>
      <c r="Z45" s="352">
        <v>14</v>
      </c>
    </row>
    <row r="46" spans="1:26" s="290" customFormat="1" ht="12" customHeight="1" x14ac:dyDescent="0.15">
      <c r="A46" s="331"/>
      <c r="B46" s="332" t="s">
        <v>20</v>
      </c>
      <c r="C46" s="352">
        <v>1309</v>
      </c>
      <c r="D46" s="352">
        <v>10</v>
      </c>
      <c r="E46" s="352">
        <v>10</v>
      </c>
      <c r="F46" s="352" t="s">
        <v>274</v>
      </c>
      <c r="G46" s="352" t="s">
        <v>274</v>
      </c>
      <c r="H46" s="352">
        <v>16</v>
      </c>
      <c r="I46" s="352">
        <v>345</v>
      </c>
      <c r="J46" s="352">
        <v>2</v>
      </c>
      <c r="K46" s="352">
        <v>2</v>
      </c>
      <c r="L46" s="352">
        <v>14</v>
      </c>
      <c r="M46" s="352">
        <v>183</v>
      </c>
      <c r="N46" s="331"/>
      <c r="O46" s="332" t="s">
        <v>20</v>
      </c>
      <c r="P46" s="352">
        <v>31</v>
      </c>
      <c r="Q46" s="352">
        <v>6</v>
      </c>
      <c r="R46" s="352">
        <v>21</v>
      </c>
      <c r="S46" s="352">
        <v>101</v>
      </c>
      <c r="T46" s="352">
        <v>69</v>
      </c>
      <c r="U46" s="352">
        <v>53</v>
      </c>
      <c r="V46" s="352">
        <v>348</v>
      </c>
      <c r="W46" s="352">
        <v>33</v>
      </c>
      <c r="X46" s="352">
        <v>22</v>
      </c>
      <c r="Y46" s="352">
        <v>23</v>
      </c>
      <c r="Z46" s="352">
        <v>30</v>
      </c>
    </row>
    <row r="47" spans="1:26" s="290" customFormat="1" ht="12" customHeight="1" x14ac:dyDescent="0.15">
      <c r="A47" s="331"/>
      <c r="B47" s="332" t="s">
        <v>21</v>
      </c>
      <c r="C47" s="352">
        <v>1666</v>
      </c>
      <c r="D47" s="352">
        <v>38</v>
      </c>
      <c r="E47" s="352">
        <v>37</v>
      </c>
      <c r="F47" s="352" t="s">
        <v>274</v>
      </c>
      <c r="G47" s="352" t="s">
        <v>274</v>
      </c>
      <c r="H47" s="352">
        <v>28</v>
      </c>
      <c r="I47" s="352">
        <v>346</v>
      </c>
      <c r="J47" s="352" t="s">
        <v>583</v>
      </c>
      <c r="K47" s="352">
        <v>3</v>
      </c>
      <c r="L47" s="352">
        <v>17</v>
      </c>
      <c r="M47" s="352">
        <v>228</v>
      </c>
      <c r="N47" s="331"/>
      <c r="O47" s="332" t="s">
        <v>21</v>
      </c>
      <c r="P47" s="352">
        <v>54</v>
      </c>
      <c r="Q47" s="352">
        <v>6</v>
      </c>
      <c r="R47" s="352">
        <v>18</v>
      </c>
      <c r="S47" s="352">
        <v>95</v>
      </c>
      <c r="T47" s="352">
        <v>58</v>
      </c>
      <c r="U47" s="352">
        <v>112</v>
      </c>
      <c r="V47" s="352">
        <v>502</v>
      </c>
      <c r="W47" s="352">
        <v>30</v>
      </c>
      <c r="X47" s="352">
        <v>29</v>
      </c>
      <c r="Y47" s="352">
        <v>55</v>
      </c>
      <c r="Z47" s="352">
        <v>47</v>
      </c>
    </row>
    <row r="48" spans="1:26" s="290" customFormat="1" ht="12" customHeight="1" x14ac:dyDescent="0.15">
      <c r="A48" s="331"/>
      <c r="B48" s="332" t="s">
        <v>22</v>
      </c>
      <c r="C48" s="352">
        <v>1784</v>
      </c>
      <c r="D48" s="352">
        <v>45</v>
      </c>
      <c r="E48" s="352">
        <v>44</v>
      </c>
      <c r="F48" s="352" t="s">
        <v>274</v>
      </c>
      <c r="G48" s="352" t="s">
        <v>274</v>
      </c>
      <c r="H48" s="352">
        <v>31</v>
      </c>
      <c r="I48" s="352">
        <v>390</v>
      </c>
      <c r="J48" s="352">
        <v>4</v>
      </c>
      <c r="K48" s="352">
        <v>9</v>
      </c>
      <c r="L48" s="352">
        <v>26</v>
      </c>
      <c r="M48" s="352">
        <v>252</v>
      </c>
      <c r="N48" s="331"/>
      <c r="O48" s="332" t="s">
        <v>22</v>
      </c>
      <c r="P48" s="352">
        <v>48</v>
      </c>
      <c r="Q48" s="352">
        <v>10</v>
      </c>
      <c r="R48" s="352">
        <v>40</v>
      </c>
      <c r="S48" s="352">
        <v>121</v>
      </c>
      <c r="T48" s="352">
        <v>93</v>
      </c>
      <c r="U48" s="352">
        <v>80</v>
      </c>
      <c r="V48" s="352">
        <v>480</v>
      </c>
      <c r="W48" s="352">
        <v>22</v>
      </c>
      <c r="X48" s="352">
        <v>47</v>
      </c>
      <c r="Y48" s="352">
        <v>34</v>
      </c>
      <c r="Z48" s="352">
        <v>52</v>
      </c>
    </row>
    <row r="49" spans="1:26" s="290" customFormat="1" ht="12" customHeight="1" x14ac:dyDescent="0.15">
      <c r="A49" s="331"/>
      <c r="B49" s="332" t="s">
        <v>23</v>
      </c>
      <c r="C49" s="352">
        <v>2257</v>
      </c>
      <c r="D49" s="352">
        <v>50</v>
      </c>
      <c r="E49" s="352">
        <v>47</v>
      </c>
      <c r="F49" s="352" t="s">
        <v>274</v>
      </c>
      <c r="G49" s="352" t="s">
        <v>274</v>
      </c>
      <c r="H49" s="352">
        <v>61</v>
      </c>
      <c r="I49" s="352">
        <v>516</v>
      </c>
      <c r="J49" s="352">
        <v>2</v>
      </c>
      <c r="K49" s="352">
        <v>9</v>
      </c>
      <c r="L49" s="352">
        <v>40</v>
      </c>
      <c r="M49" s="352">
        <v>340</v>
      </c>
      <c r="N49" s="331"/>
      <c r="O49" s="332" t="s">
        <v>23</v>
      </c>
      <c r="P49" s="352">
        <v>73</v>
      </c>
      <c r="Q49" s="352">
        <v>17</v>
      </c>
      <c r="R49" s="352">
        <v>48</v>
      </c>
      <c r="S49" s="352">
        <v>146</v>
      </c>
      <c r="T49" s="352">
        <v>99</v>
      </c>
      <c r="U49" s="352">
        <v>94</v>
      </c>
      <c r="V49" s="352">
        <v>558</v>
      </c>
      <c r="W49" s="352">
        <v>20</v>
      </c>
      <c r="X49" s="352">
        <v>67</v>
      </c>
      <c r="Y49" s="352">
        <v>48</v>
      </c>
      <c r="Z49" s="352">
        <v>69</v>
      </c>
    </row>
    <row r="50" spans="1:26" s="290" customFormat="1" ht="11.25" customHeight="1" x14ac:dyDescent="0.15">
      <c r="A50" s="331"/>
      <c r="B50" s="332"/>
      <c r="C50" s="352"/>
      <c r="D50" s="352"/>
      <c r="E50" s="352"/>
      <c r="F50" s="352"/>
      <c r="G50" s="352"/>
      <c r="H50" s="352"/>
      <c r="I50" s="352"/>
      <c r="J50" s="352"/>
      <c r="K50" s="352"/>
      <c r="L50" s="352"/>
      <c r="M50" s="352"/>
      <c r="N50" s="331"/>
      <c r="O50" s="332"/>
      <c r="P50" s="352"/>
      <c r="Q50" s="352"/>
      <c r="R50" s="352"/>
      <c r="S50" s="352"/>
      <c r="T50" s="352"/>
      <c r="U50" s="352"/>
      <c r="V50" s="352"/>
      <c r="W50" s="352"/>
      <c r="X50" s="352"/>
      <c r="Y50" s="352"/>
      <c r="Z50" s="352"/>
    </row>
    <row r="51" spans="1:26" s="290" customFormat="1" ht="12" customHeight="1" x14ac:dyDescent="0.15">
      <c r="A51" s="331"/>
      <c r="B51" s="332" t="s">
        <v>24</v>
      </c>
      <c r="C51" s="352">
        <v>2813</v>
      </c>
      <c r="D51" s="352">
        <v>86</v>
      </c>
      <c r="E51" s="352">
        <v>84</v>
      </c>
      <c r="F51" s="352">
        <v>1</v>
      </c>
      <c r="G51" s="352" t="s">
        <v>274</v>
      </c>
      <c r="H51" s="352">
        <v>93</v>
      </c>
      <c r="I51" s="352">
        <v>618</v>
      </c>
      <c r="J51" s="352">
        <v>4</v>
      </c>
      <c r="K51" s="352">
        <v>15</v>
      </c>
      <c r="L51" s="352">
        <v>50</v>
      </c>
      <c r="M51" s="352">
        <v>442</v>
      </c>
      <c r="N51" s="331"/>
      <c r="O51" s="332" t="s">
        <v>24</v>
      </c>
      <c r="P51" s="352">
        <v>68</v>
      </c>
      <c r="Q51" s="352">
        <v>16</v>
      </c>
      <c r="R51" s="352">
        <v>50</v>
      </c>
      <c r="S51" s="352">
        <v>202</v>
      </c>
      <c r="T51" s="352">
        <v>120</v>
      </c>
      <c r="U51" s="352">
        <v>115</v>
      </c>
      <c r="V51" s="352">
        <v>678</v>
      </c>
      <c r="W51" s="352">
        <v>30</v>
      </c>
      <c r="X51" s="352">
        <v>97</v>
      </c>
      <c r="Y51" s="352">
        <v>59</v>
      </c>
      <c r="Z51" s="352">
        <v>69</v>
      </c>
    </row>
    <row r="52" spans="1:26" s="290" customFormat="1" ht="12" customHeight="1" x14ac:dyDescent="0.15">
      <c r="A52" s="331"/>
      <c r="B52" s="332" t="s">
        <v>25</v>
      </c>
      <c r="C52" s="352">
        <v>2543</v>
      </c>
      <c r="D52" s="352">
        <v>81</v>
      </c>
      <c r="E52" s="352">
        <v>79</v>
      </c>
      <c r="F52" s="352" t="s">
        <v>583</v>
      </c>
      <c r="G52" s="352" t="s">
        <v>274</v>
      </c>
      <c r="H52" s="352">
        <v>79</v>
      </c>
      <c r="I52" s="352">
        <v>544</v>
      </c>
      <c r="J52" s="352">
        <v>9</v>
      </c>
      <c r="K52" s="352">
        <v>16</v>
      </c>
      <c r="L52" s="352">
        <v>38</v>
      </c>
      <c r="M52" s="352">
        <v>392</v>
      </c>
      <c r="N52" s="331"/>
      <c r="O52" s="332" t="s">
        <v>25</v>
      </c>
      <c r="P52" s="352">
        <v>100</v>
      </c>
      <c r="Q52" s="352">
        <v>25</v>
      </c>
      <c r="R52" s="352">
        <v>50</v>
      </c>
      <c r="S52" s="352">
        <v>159</v>
      </c>
      <c r="T52" s="352">
        <v>114</v>
      </c>
      <c r="U52" s="352">
        <v>140</v>
      </c>
      <c r="V52" s="352">
        <v>555</v>
      </c>
      <c r="W52" s="352">
        <v>38</v>
      </c>
      <c r="X52" s="352">
        <v>86</v>
      </c>
      <c r="Y52" s="352">
        <v>53</v>
      </c>
      <c r="Z52" s="352">
        <v>64</v>
      </c>
    </row>
    <row r="53" spans="1:26" s="290" customFormat="1" ht="12" customHeight="1" x14ac:dyDescent="0.15">
      <c r="A53" s="331"/>
      <c r="B53" s="332" t="s">
        <v>26</v>
      </c>
      <c r="C53" s="352">
        <v>2601</v>
      </c>
      <c r="D53" s="352">
        <v>109</v>
      </c>
      <c r="E53" s="352">
        <v>108</v>
      </c>
      <c r="F53" s="352" t="s">
        <v>583</v>
      </c>
      <c r="G53" s="352">
        <v>1</v>
      </c>
      <c r="H53" s="352">
        <v>73</v>
      </c>
      <c r="I53" s="352">
        <v>533</v>
      </c>
      <c r="J53" s="352">
        <v>7</v>
      </c>
      <c r="K53" s="352">
        <v>10</v>
      </c>
      <c r="L53" s="352">
        <v>52</v>
      </c>
      <c r="M53" s="352">
        <v>413</v>
      </c>
      <c r="N53" s="331"/>
      <c r="O53" s="332" t="s">
        <v>26</v>
      </c>
      <c r="P53" s="352">
        <v>73</v>
      </c>
      <c r="Q53" s="352">
        <v>19</v>
      </c>
      <c r="R53" s="352">
        <v>41</v>
      </c>
      <c r="S53" s="352">
        <v>147</v>
      </c>
      <c r="T53" s="352">
        <v>89</v>
      </c>
      <c r="U53" s="352">
        <v>158</v>
      </c>
      <c r="V53" s="352">
        <v>646</v>
      </c>
      <c r="W53" s="352">
        <v>36</v>
      </c>
      <c r="X53" s="352">
        <v>95</v>
      </c>
      <c r="Y53" s="352">
        <v>48</v>
      </c>
      <c r="Z53" s="352">
        <v>51</v>
      </c>
    </row>
    <row r="54" spans="1:26" s="290" customFormat="1" ht="12" customHeight="1" x14ac:dyDescent="0.15">
      <c r="A54" s="331"/>
      <c r="B54" s="332" t="s">
        <v>27</v>
      </c>
      <c r="C54" s="352">
        <v>2601</v>
      </c>
      <c r="D54" s="352">
        <v>218</v>
      </c>
      <c r="E54" s="352">
        <v>216</v>
      </c>
      <c r="F54" s="352">
        <v>1</v>
      </c>
      <c r="G54" s="352">
        <v>4</v>
      </c>
      <c r="H54" s="352">
        <v>64</v>
      </c>
      <c r="I54" s="352">
        <v>434</v>
      </c>
      <c r="J54" s="352">
        <v>8</v>
      </c>
      <c r="K54" s="352">
        <v>9</v>
      </c>
      <c r="L54" s="352">
        <v>37</v>
      </c>
      <c r="M54" s="352">
        <v>431</v>
      </c>
      <c r="N54" s="331"/>
      <c r="O54" s="332" t="s">
        <v>27</v>
      </c>
      <c r="P54" s="352">
        <v>60</v>
      </c>
      <c r="Q54" s="352">
        <v>16</v>
      </c>
      <c r="R54" s="352">
        <v>49</v>
      </c>
      <c r="S54" s="352">
        <v>158</v>
      </c>
      <c r="T54" s="352">
        <v>100</v>
      </c>
      <c r="U54" s="352">
        <v>152</v>
      </c>
      <c r="V54" s="352">
        <v>648</v>
      </c>
      <c r="W54" s="352">
        <v>33</v>
      </c>
      <c r="X54" s="352">
        <v>90</v>
      </c>
      <c r="Y54" s="352">
        <v>43</v>
      </c>
      <c r="Z54" s="352">
        <v>46</v>
      </c>
    </row>
    <row r="55" spans="1:26" s="290" customFormat="1" ht="12" customHeight="1" x14ac:dyDescent="0.15">
      <c r="A55" s="331"/>
      <c r="B55" s="332" t="s">
        <v>28</v>
      </c>
      <c r="C55" s="352">
        <v>2329</v>
      </c>
      <c r="D55" s="352">
        <v>238</v>
      </c>
      <c r="E55" s="352">
        <v>237</v>
      </c>
      <c r="F55" s="352">
        <v>1</v>
      </c>
      <c r="G55" s="352">
        <v>1</v>
      </c>
      <c r="H55" s="352">
        <v>53</v>
      </c>
      <c r="I55" s="352">
        <v>399</v>
      </c>
      <c r="J55" s="352">
        <v>7</v>
      </c>
      <c r="K55" s="352">
        <v>4</v>
      </c>
      <c r="L55" s="352">
        <v>26</v>
      </c>
      <c r="M55" s="352">
        <v>361</v>
      </c>
      <c r="N55" s="331"/>
      <c r="O55" s="332" t="s">
        <v>28</v>
      </c>
      <c r="P55" s="352">
        <v>24</v>
      </c>
      <c r="Q55" s="352">
        <v>20</v>
      </c>
      <c r="R55" s="352">
        <v>38</v>
      </c>
      <c r="S55" s="352">
        <v>235</v>
      </c>
      <c r="T55" s="352">
        <v>100</v>
      </c>
      <c r="U55" s="352">
        <v>70</v>
      </c>
      <c r="V55" s="352">
        <v>513</v>
      </c>
      <c r="W55" s="352">
        <v>26</v>
      </c>
      <c r="X55" s="352">
        <v>109</v>
      </c>
      <c r="Y55" s="352">
        <v>32</v>
      </c>
      <c r="Z55" s="352">
        <v>72</v>
      </c>
    </row>
    <row r="56" spans="1:26" s="290" customFormat="1" ht="11.25" customHeight="1" x14ac:dyDescent="0.15">
      <c r="A56" s="331"/>
      <c r="B56" s="33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31"/>
      <c r="O56" s="332"/>
      <c r="P56" s="352"/>
      <c r="Q56" s="352"/>
      <c r="R56" s="352"/>
      <c r="S56" s="352"/>
      <c r="T56" s="352"/>
      <c r="U56" s="352"/>
      <c r="V56" s="352"/>
      <c r="W56" s="352"/>
      <c r="X56" s="352"/>
      <c r="Y56" s="352"/>
      <c r="Z56" s="352"/>
    </row>
    <row r="57" spans="1:26" s="290" customFormat="1" ht="12" customHeight="1" x14ac:dyDescent="0.15">
      <c r="A57" s="331"/>
      <c r="B57" s="332" t="s">
        <v>29</v>
      </c>
      <c r="C57" s="352">
        <v>1920</v>
      </c>
      <c r="D57" s="352">
        <v>289</v>
      </c>
      <c r="E57" s="352">
        <v>289</v>
      </c>
      <c r="F57" s="352">
        <v>1</v>
      </c>
      <c r="G57" s="352" t="s">
        <v>583</v>
      </c>
      <c r="H57" s="352">
        <v>51</v>
      </c>
      <c r="I57" s="352">
        <v>279</v>
      </c>
      <c r="J57" s="352" t="s">
        <v>274</v>
      </c>
      <c r="K57" s="352">
        <v>3</v>
      </c>
      <c r="L57" s="352">
        <v>19</v>
      </c>
      <c r="M57" s="352">
        <v>282</v>
      </c>
      <c r="N57" s="331"/>
      <c r="O57" s="332" t="s">
        <v>29</v>
      </c>
      <c r="P57" s="352">
        <v>12</v>
      </c>
      <c r="Q57" s="352">
        <v>17</v>
      </c>
      <c r="R57" s="352">
        <v>32</v>
      </c>
      <c r="S57" s="352">
        <v>250</v>
      </c>
      <c r="T57" s="352">
        <v>127</v>
      </c>
      <c r="U57" s="352">
        <v>36</v>
      </c>
      <c r="V57" s="352">
        <v>324</v>
      </c>
      <c r="W57" s="352">
        <v>5</v>
      </c>
      <c r="X57" s="352">
        <v>118</v>
      </c>
      <c r="Y57" s="352">
        <v>4</v>
      </c>
      <c r="Z57" s="352">
        <v>71</v>
      </c>
    </row>
    <row r="58" spans="1:26" s="290" customFormat="1" ht="12" customHeight="1" x14ac:dyDescent="0.15">
      <c r="A58" s="331"/>
      <c r="B58" s="332" t="s">
        <v>30</v>
      </c>
      <c r="C58" s="352">
        <v>1131</v>
      </c>
      <c r="D58" s="352">
        <v>279</v>
      </c>
      <c r="E58" s="352">
        <v>278</v>
      </c>
      <c r="F58" s="352">
        <v>1</v>
      </c>
      <c r="G58" s="352" t="s">
        <v>274</v>
      </c>
      <c r="H58" s="352">
        <v>44</v>
      </c>
      <c r="I58" s="352">
        <v>142</v>
      </c>
      <c r="J58" s="352" t="s">
        <v>274</v>
      </c>
      <c r="K58" s="352" t="s">
        <v>583</v>
      </c>
      <c r="L58" s="352">
        <v>6</v>
      </c>
      <c r="M58" s="352">
        <v>154</v>
      </c>
      <c r="N58" s="331"/>
      <c r="O58" s="332" t="s">
        <v>30</v>
      </c>
      <c r="P58" s="352">
        <v>8</v>
      </c>
      <c r="Q58" s="352">
        <v>12</v>
      </c>
      <c r="R58" s="352">
        <v>10</v>
      </c>
      <c r="S58" s="352">
        <v>122</v>
      </c>
      <c r="T58" s="352">
        <v>79</v>
      </c>
      <c r="U58" s="352">
        <v>15</v>
      </c>
      <c r="V58" s="352">
        <v>113</v>
      </c>
      <c r="W58" s="352">
        <v>4</v>
      </c>
      <c r="X58" s="352">
        <v>62</v>
      </c>
      <c r="Y58" s="352">
        <v>2</v>
      </c>
      <c r="Z58" s="352">
        <v>78</v>
      </c>
    </row>
    <row r="59" spans="1:26" s="290" customFormat="1" ht="12" customHeight="1" x14ac:dyDescent="0.15">
      <c r="A59" s="331"/>
      <c r="B59" s="332" t="s">
        <v>31</v>
      </c>
      <c r="C59" s="352">
        <v>580</v>
      </c>
      <c r="D59" s="352">
        <v>232</v>
      </c>
      <c r="E59" s="352">
        <v>231</v>
      </c>
      <c r="F59" s="352" t="s">
        <v>583</v>
      </c>
      <c r="G59" s="352" t="s">
        <v>274</v>
      </c>
      <c r="H59" s="352">
        <v>17</v>
      </c>
      <c r="I59" s="352">
        <v>48</v>
      </c>
      <c r="J59" s="352" t="s">
        <v>274</v>
      </c>
      <c r="K59" s="352" t="s">
        <v>583</v>
      </c>
      <c r="L59" s="352">
        <v>2</v>
      </c>
      <c r="M59" s="352">
        <v>73</v>
      </c>
      <c r="N59" s="331"/>
      <c r="O59" s="332" t="s">
        <v>31</v>
      </c>
      <c r="P59" s="352">
        <v>1</v>
      </c>
      <c r="Q59" s="352">
        <v>11</v>
      </c>
      <c r="R59" s="352">
        <v>6</v>
      </c>
      <c r="S59" s="352">
        <v>38</v>
      </c>
      <c r="T59" s="352">
        <v>40</v>
      </c>
      <c r="U59" s="352">
        <v>6</v>
      </c>
      <c r="V59" s="352">
        <v>25</v>
      </c>
      <c r="W59" s="352" t="s">
        <v>583</v>
      </c>
      <c r="X59" s="352">
        <v>32</v>
      </c>
      <c r="Y59" s="352">
        <v>2</v>
      </c>
      <c r="Z59" s="352">
        <v>47</v>
      </c>
    </row>
    <row r="60" spans="1:26" s="290" customFormat="1" ht="12" customHeight="1" x14ac:dyDescent="0.15">
      <c r="A60" s="331"/>
      <c r="B60" s="332" t="s">
        <v>32</v>
      </c>
      <c r="C60" s="352">
        <v>313</v>
      </c>
      <c r="D60" s="352">
        <v>175</v>
      </c>
      <c r="E60" s="352">
        <v>175</v>
      </c>
      <c r="F60" s="352">
        <v>1</v>
      </c>
      <c r="G60" s="352" t="s">
        <v>274</v>
      </c>
      <c r="H60" s="352">
        <v>2</v>
      </c>
      <c r="I60" s="352">
        <v>20</v>
      </c>
      <c r="J60" s="352" t="s">
        <v>274</v>
      </c>
      <c r="K60" s="352" t="s">
        <v>583</v>
      </c>
      <c r="L60" s="352">
        <v>2</v>
      </c>
      <c r="M60" s="352">
        <v>38</v>
      </c>
      <c r="N60" s="331"/>
      <c r="O60" s="332" t="s">
        <v>32</v>
      </c>
      <c r="P60" s="352" t="s">
        <v>274</v>
      </c>
      <c r="Q60" s="352">
        <v>4</v>
      </c>
      <c r="R60" s="352">
        <v>2</v>
      </c>
      <c r="S60" s="352">
        <v>11</v>
      </c>
      <c r="T60" s="352">
        <v>13</v>
      </c>
      <c r="U60" s="352">
        <v>6</v>
      </c>
      <c r="V60" s="352">
        <v>6</v>
      </c>
      <c r="W60" s="352">
        <v>1</v>
      </c>
      <c r="X60" s="352">
        <v>6</v>
      </c>
      <c r="Y60" s="352" t="s">
        <v>583</v>
      </c>
      <c r="Z60" s="352">
        <v>26</v>
      </c>
    </row>
    <row r="61" spans="1:26" s="290" customFormat="1" ht="12" customHeight="1" thickBot="1" x14ac:dyDescent="0.2">
      <c r="A61" s="371"/>
      <c r="B61" s="372" t="s">
        <v>283</v>
      </c>
      <c r="C61" s="373">
        <v>167</v>
      </c>
      <c r="D61" s="373">
        <v>81</v>
      </c>
      <c r="E61" s="373">
        <v>81</v>
      </c>
      <c r="F61" s="373" t="s">
        <v>583</v>
      </c>
      <c r="G61" s="373" t="s">
        <v>274</v>
      </c>
      <c r="H61" s="373">
        <v>2</v>
      </c>
      <c r="I61" s="373">
        <v>15</v>
      </c>
      <c r="J61" s="373" t="s">
        <v>274</v>
      </c>
      <c r="K61" s="373" t="s">
        <v>274</v>
      </c>
      <c r="L61" s="373" t="s">
        <v>583</v>
      </c>
      <c r="M61" s="373">
        <v>16</v>
      </c>
      <c r="N61" s="371"/>
      <c r="O61" s="372" t="s">
        <v>283</v>
      </c>
      <c r="P61" s="373" t="s">
        <v>274</v>
      </c>
      <c r="Q61" s="373">
        <v>8</v>
      </c>
      <c r="R61" s="373">
        <v>1</v>
      </c>
      <c r="S61" s="373">
        <v>10</v>
      </c>
      <c r="T61" s="373">
        <v>1</v>
      </c>
      <c r="U61" s="373">
        <v>3</v>
      </c>
      <c r="V61" s="373">
        <v>5</v>
      </c>
      <c r="W61" s="373" t="s">
        <v>583</v>
      </c>
      <c r="X61" s="373">
        <v>1</v>
      </c>
      <c r="Y61" s="373" t="s">
        <v>583</v>
      </c>
      <c r="Z61" s="373">
        <v>24</v>
      </c>
    </row>
    <row r="62" spans="1:26" s="290" customFormat="1" x14ac:dyDescent="0.15">
      <c r="Z62" s="365" t="s">
        <v>564</v>
      </c>
    </row>
    <row r="63" spans="1:26" s="290" customFormat="1" x14ac:dyDescent="0.15"/>
    <row r="64" spans="1:26" s="290" customFormat="1" x14ac:dyDescent="0.15"/>
  </sheetData>
  <phoneticPr fontId="27"/>
  <hyperlinks>
    <hyperlink ref="AB1" location="目次!R1C1" display="目次"/>
  </hyperlinks>
  <pageMargins left="0.86614173228346458" right="0.86614173228346458" top="0.86614173228346458" bottom="0.55118110236220474" header="0.51181102362204722" footer="0.39370078740157483"/>
  <pageSetup paperSize="9" scale="92" orientation="portrait" horizontalDpi="300" verticalDpi="4294967292" r:id="rId1"/>
  <headerFooter alignWithMargins="0"/>
  <colBreaks count="1" manualBreakCount="1">
    <brk id="1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/>
  </sheetViews>
  <sheetFormatPr defaultRowHeight="13.5" x14ac:dyDescent="0.15"/>
  <cols>
    <col min="1" max="4" width="21.125" style="79" customWidth="1"/>
    <col min="5" max="5" width="9" style="374"/>
    <col min="6" max="16384" width="9" style="79"/>
  </cols>
  <sheetData>
    <row r="1" spans="1:6" ht="16.5" customHeight="1" thickBot="1" x14ac:dyDescent="0.2">
      <c r="A1" s="106" t="s">
        <v>284</v>
      </c>
      <c r="D1" s="477">
        <v>44105</v>
      </c>
      <c r="F1" s="502" t="s">
        <v>705</v>
      </c>
    </row>
    <row r="2" spans="1:6" s="101" customFormat="1" ht="16.5" customHeight="1" x14ac:dyDescent="0.15">
      <c r="A2" s="176" t="s">
        <v>285</v>
      </c>
      <c r="B2" s="176" t="s">
        <v>286</v>
      </c>
      <c r="C2" s="145" t="s">
        <v>7</v>
      </c>
      <c r="D2" s="147" t="s">
        <v>8</v>
      </c>
      <c r="E2" s="375"/>
    </row>
    <row r="3" spans="1:6" ht="16.5" customHeight="1" x14ac:dyDescent="0.15">
      <c r="A3" s="376" t="s">
        <v>214</v>
      </c>
      <c r="B3" s="379">
        <v>49.23</v>
      </c>
      <c r="C3" s="379">
        <v>47.29</v>
      </c>
      <c r="D3" s="379">
        <v>51.02</v>
      </c>
    </row>
    <row r="4" spans="1:6" ht="9" customHeight="1" x14ac:dyDescent="0.15">
      <c r="A4" s="377"/>
      <c r="B4" s="478"/>
      <c r="C4" s="478"/>
      <c r="D4" s="478"/>
    </row>
    <row r="5" spans="1:6" ht="16.5" customHeight="1" x14ac:dyDescent="0.15">
      <c r="A5" s="378" t="s">
        <v>287</v>
      </c>
      <c r="B5" s="379">
        <v>54.56</v>
      </c>
      <c r="C5" s="379">
        <v>51.01</v>
      </c>
      <c r="D5" s="379">
        <v>57.38</v>
      </c>
    </row>
    <row r="6" spans="1:6" ht="16.5" customHeight="1" x14ac:dyDescent="0.15">
      <c r="A6" s="378" t="s">
        <v>288</v>
      </c>
      <c r="B6" s="379">
        <v>52.88</v>
      </c>
      <c r="C6" s="379">
        <v>50.44</v>
      </c>
      <c r="D6" s="379">
        <v>54.95</v>
      </c>
    </row>
    <row r="7" spans="1:6" ht="16.5" customHeight="1" x14ac:dyDescent="0.15">
      <c r="A7" s="378" t="s">
        <v>289</v>
      </c>
      <c r="B7" s="379">
        <v>49.2</v>
      </c>
      <c r="C7" s="379">
        <v>48.09</v>
      </c>
      <c r="D7" s="379">
        <v>50.24</v>
      </c>
    </row>
    <row r="8" spans="1:6" ht="16.5" customHeight="1" x14ac:dyDescent="0.15">
      <c r="A8" s="378" t="s">
        <v>290</v>
      </c>
      <c r="B8" s="379">
        <v>49.26</v>
      </c>
      <c r="C8" s="379">
        <v>48.13</v>
      </c>
      <c r="D8" s="379">
        <v>50.68</v>
      </c>
    </row>
    <row r="9" spans="1:6" ht="16.5" customHeight="1" x14ac:dyDescent="0.15">
      <c r="A9" s="378" t="s">
        <v>291</v>
      </c>
      <c r="B9" s="379">
        <v>52.19</v>
      </c>
      <c r="C9" s="379">
        <v>49.48</v>
      </c>
      <c r="D9" s="379">
        <v>54.64</v>
      </c>
    </row>
    <row r="10" spans="1:6" ht="9" customHeight="1" x14ac:dyDescent="0.15">
      <c r="A10" s="378"/>
      <c r="B10" s="379"/>
      <c r="C10" s="379"/>
      <c r="D10" s="379"/>
    </row>
    <row r="11" spans="1:6" ht="16.5" customHeight="1" x14ac:dyDescent="0.15">
      <c r="A11" s="378" t="s">
        <v>47</v>
      </c>
      <c r="B11" s="379">
        <v>49.48</v>
      </c>
      <c r="C11" s="379">
        <v>47.98</v>
      </c>
      <c r="D11" s="379">
        <v>50.95</v>
      </c>
    </row>
    <row r="12" spans="1:6" ht="16.5" customHeight="1" x14ac:dyDescent="0.15">
      <c r="A12" s="378" t="s">
        <v>48</v>
      </c>
      <c r="B12" s="379">
        <v>45.76</v>
      </c>
      <c r="C12" s="379">
        <v>43.67</v>
      </c>
      <c r="D12" s="379">
        <v>47.67</v>
      </c>
    </row>
    <row r="13" spans="1:6" ht="16.5" customHeight="1" x14ac:dyDescent="0.15">
      <c r="A13" s="378" t="s">
        <v>49</v>
      </c>
      <c r="B13" s="379">
        <v>51.83</v>
      </c>
      <c r="C13" s="379">
        <v>49.47</v>
      </c>
      <c r="D13" s="379">
        <v>54.13</v>
      </c>
    </row>
    <row r="14" spans="1:6" ht="16.5" customHeight="1" x14ac:dyDescent="0.15">
      <c r="A14" s="378" t="s">
        <v>50</v>
      </c>
      <c r="B14" s="379">
        <v>56.98</v>
      </c>
      <c r="C14" s="379">
        <v>55.69</v>
      </c>
      <c r="D14" s="379">
        <v>58.18</v>
      </c>
    </row>
    <row r="15" spans="1:6" ht="16.5" customHeight="1" x14ac:dyDescent="0.15">
      <c r="A15" s="378" t="s">
        <v>51</v>
      </c>
      <c r="B15" s="379">
        <v>55.12</v>
      </c>
      <c r="C15" s="379">
        <v>53.09</v>
      </c>
      <c r="D15" s="379">
        <v>56.96</v>
      </c>
    </row>
    <row r="16" spans="1:6" ht="9" customHeight="1" x14ac:dyDescent="0.15">
      <c r="A16" s="378"/>
      <c r="B16" s="379"/>
      <c r="C16" s="379"/>
      <c r="D16" s="379"/>
    </row>
    <row r="17" spans="1:4" ht="16.5" customHeight="1" x14ac:dyDescent="0.15">
      <c r="A17" s="378" t="s">
        <v>52</v>
      </c>
      <c r="B17" s="379">
        <v>54</v>
      </c>
      <c r="C17" s="379">
        <v>51.59</v>
      </c>
      <c r="D17" s="379">
        <v>56.08</v>
      </c>
    </row>
    <row r="18" spans="1:4" ht="16.5" customHeight="1" x14ac:dyDescent="0.15">
      <c r="A18" s="378" t="s">
        <v>53</v>
      </c>
      <c r="B18" s="379">
        <v>47.72</v>
      </c>
      <c r="C18" s="379">
        <v>46.76</v>
      </c>
      <c r="D18" s="379">
        <v>48.64</v>
      </c>
    </row>
    <row r="19" spans="1:4" ht="16.5" customHeight="1" x14ac:dyDescent="0.15">
      <c r="A19" s="378" t="s">
        <v>54</v>
      </c>
      <c r="B19" s="379">
        <v>52.13</v>
      </c>
      <c r="C19" s="379">
        <v>50.09</v>
      </c>
      <c r="D19" s="379">
        <v>53.95</v>
      </c>
    </row>
    <row r="20" spans="1:4" ht="16.5" customHeight="1" x14ac:dyDescent="0.15">
      <c r="A20" s="378" t="s">
        <v>55</v>
      </c>
      <c r="B20" s="379">
        <v>51.88</v>
      </c>
      <c r="C20" s="379">
        <v>49.22</v>
      </c>
      <c r="D20" s="379">
        <v>54.43</v>
      </c>
    </row>
    <row r="21" spans="1:4" ht="16.5" customHeight="1" x14ac:dyDescent="0.15">
      <c r="A21" s="378" t="s">
        <v>56</v>
      </c>
      <c r="B21" s="379">
        <v>50.43</v>
      </c>
      <c r="C21" s="379">
        <v>48.46</v>
      </c>
      <c r="D21" s="379">
        <v>52.37</v>
      </c>
    </row>
    <row r="22" spans="1:4" ht="9" customHeight="1" x14ac:dyDescent="0.15">
      <c r="A22" s="378"/>
      <c r="B22" s="379"/>
      <c r="C22" s="379"/>
      <c r="D22" s="379"/>
    </row>
    <row r="23" spans="1:4" ht="16.5" customHeight="1" x14ac:dyDescent="0.15">
      <c r="A23" s="378" t="s">
        <v>57</v>
      </c>
      <c r="B23" s="379">
        <v>46.52</v>
      </c>
      <c r="C23" s="379">
        <v>44.77</v>
      </c>
      <c r="D23" s="379">
        <v>48.19</v>
      </c>
    </row>
    <row r="24" spans="1:4" ht="16.5" customHeight="1" x14ac:dyDescent="0.15">
      <c r="A24" s="378" t="s">
        <v>58</v>
      </c>
      <c r="B24" s="379">
        <v>48.27</v>
      </c>
      <c r="C24" s="379">
        <v>46.23</v>
      </c>
      <c r="D24" s="379">
        <v>50.16</v>
      </c>
    </row>
    <row r="25" spans="1:4" ht="16.5" customHeight="1" x14ac:dyDescent="0.15">
      <c r="A25" s="378" t="s">
        <v>292</v>
      </c>
      <c r="B25" s="379">
        <v>48.69</v>
      </c>
      <c r="C25" s="379">
        <v>46.82</v>
      </c>
      <c r="D25" s="379">
        <v>50.46</v>
      </c>
    </row>
    <row r="26" spans="1:4" ht="16.5" customHeight="1" x14ac:dyDescent="0.15">
      <c r="A26" s="378" t="s">
        <v>293</v>
      </c>
      <c r="B26" s="379">
        <v>62.94</v>
      </c>
      <c r="C26" s="379">
        <v>61.09</v>
      </c>
      <c r="D26" s="379">
        <v>64.72</v>
      </c>
    </row>
    <row r="27" spans="1:4" ht="16.5" customHeight="1" thickBot="1" x14ac:dyDescent="0.2">
      <c r="A27" s="380" t="s">
        <v>294</v>
      </c>
      <c r="B27" s="381">
        <v>63.8</v>
      </c>
      <c r="C27" s="381">
        <v>60.64</v>
      </c>
      <c r="D27" s="381">
        <v>66.55</v>
      </c>
    </row>
    <row r="28" spans="1:4" ht="16.5" customHeight="1" x14ac:dyDescent="0.15">
      <c r="D28" s="208" t="s">
        <v>660</v>
      </c>
    </row>
    <row r="29" spans="1:4" ht="16.5" customHeight="1" x14ac:dyDescent="0.15">
      <c r="A29" s="445"/>
      <c r="D29" s="208" t="s">
        <v>295</v>
      </c>
    </row>
    <row r="30" spans="1:4" x14ac:dyDescent="0.15">
      <c r="A30" s="614" t="s">
        <v>296</v>
      </c>
      <c r="B30" s="616" t="s">
        <v>297</v>
      </c>
      <c r="C30" s="616"/>
      <c r="D30" s="617" t="s">
        <v>298</v>
      </c>
    </row>
    <row r="31" spans="1:4" x14ac:dyDescent="0.15">
      <c r="A31" s="615"/>
      <c r="B31" s="619" t="s">
        <v>299</v>
      </c>
      <c r="C31" s="619"/>
      <c r="D31" s="618"/>
    </row>
    <row r="34" spans="1:1" x14ac:dyDescent="0.15">
      <c r="A34" s="79" t="s">
        <v>300</v>
      </c>
    </row>
  </sheetData>
  <mergeCells count="4">
    <mergeCell ref="A30:A31"/>
    <mergeCell ref="B30:C30"/>
    <mergeCell ref="D30:D31"/>
    <mergeCell ref="B31:C31"/>
  </mergeCells>
  <phoneticPr fontId="36"/>
  <hyperlinks>
    <hyperlink ref="F1" location="目次!R1C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zoomScaleNormal="100" workbookViewId="0">
      <pane ySplit="3" topLeftCell="A35" activePane="bottomLeft" state="frozen"/>
      <selection pane="bottomLeft" activeCell="A58" sqref="A58"/>
    </sheetView>
  </sheetViews>
  <sheetFormatPr defaultRowHeight="13.5" x14ac:dyDescent="0.15"/>
  <cols>
    <col min="1" max="1" width="9.375" style="41" customWidth="1"/>
    <col min="2" max="2" width="4.25" style="41" customWidth="1"/>
    <col min="3" max="3" width="7.125" style="41" customWidth="1"/>
    <col min="4" max="4" width="7.625" style="41" customWidth="1"/>
    <col min="5" max="5" width="8.125" style="41" customWidth="1"/>
    <col min="6" max="8" width="7.125" style="41" customWidth="1"/>
    <col min="9" max="9" width="7.625" style="41" customWidth="1"/>
    <col min="10" max="10" width="7.125" style="41" customWidth="1"/>
    <col min="11" max="11" width="8" style="41" bestFit="1" customWidth="1"/>
    <col min="12" max="12" width="7.125" style="41" customWidth="1"/>
    <col min="13" max="16384" width="9" style="41"/>
  </cols>
  <sheetData>
    <row r="1" spans="1:14" s="5" customFormat="1" ht="16.5" customHeight="1" thickBo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518" t="s">
        <v>1</v>
      </c>
      <c r="K1" s="518"/>
      <c r="L1" s="518"/>
      <c r="N1" s="499" t="s">
        <v>705</v>
      </c>
    </row>
    <row r="2" spans="1:14" s="10" customFormat="1" ht="23.25" customHeight="1" x14ac:dyDescent="0.15">
      <c r="A2" s="519" t="s">
        <v>644</v>
      </c>
      <c r="B2" s="520"/>
      <c r="C2" s="443" t="s">
        <v>2</v>
      </c>
      <c r="D2" s="523" t="s">
        <v>3</v>
      </c>
      <c r="E2" s="6" t="s">
        <v>645</v>
      </c>
      <c r="F2" s="7"/>
      <c r="G2" s="8"/>
      <c r="H2" s="525" t="s">
        <v>316</v>
      </c>
      <c r="I2" s="527" t="s">
        <v>317</v>
      </c>
      <c r="J2" s="443" t="s">
        <v>4</v>
      </c>
      <c r="K2" s="6" t="s">
        <v>5</v>
      </c>
      <c r="L2" s="9"/>
    </row>
    <row r="3" spans="1:14" s="10" customFormat="1" ht="23.25" customHeight="1" x14ac:dyDescent="0.15">
      <c r="A3" s="521"/>
      <c r="B3" s="522"/>
      <c r="C3" s="11" t="s">
        <v>646</v>
      </c>
      <c r="D3" s="524"/>
      <c r="E3" s="12" t="s">
        <v>6</v>
      </c>
      <c r="F3" s="12" t="s">
        <v>7</v>
      </c>
      <c r="G3" s="12" t="s">
        <v>8</v>
      </c>
      <c r="H3" s="526"/>
      <c r="I3" s="524"/>
      <c r="J3" s="11" t="s">
        <v>647</v>
      </c>
      <c r="K3" s="12" t="s">
        <v>9</v>
      </c>
      <c r="L3" s="13" t="s">
        <v>10</v>
      </c>
    </row>
    <row r="4" spans="1:14" s="5" customFormat="1" ht="21" customHeight="1" x14ac:dyDescent="0.15">
      <c r="A4" s="14">
        <v>7580</v>
      </c>
      <c r="B4" s="4" t="s">
        <v>11</v>
      </c>
      <c r="C4" s="15">
        <v>95.89</v>
      </c>
      <c r="D4" s="16">
        <v>5551</v>
      </c>
      <c r="E4" s="16">
        <v>24491</v>
      </c>
      <c r="F4" s="16">
        <v>12191</v>
      </c>
      <c r="G4" s="16">
        <v>12300</v>
      </c>
      <c r="H4" s="17">
        <v>100</v>
      </c>
      <c r="I4" s="18">
        <v>4.4119978382273466</v>
      </c>
      <c r="J4" s="18">
        <v>255.40723745958911</v>
      </c>
      <c r="K4" s="16">
        <v>90572</v>
      </c>
      <c r="L4" s="17">
        <v>100</v>
      </c>
    </row>
    <row r="5" spans="1:14" s="5" customFormat="1" ht="14.1" customHeight="1" x14ac:dyDescent="0.15">
      <c r="A5" s="14">
        <v>9406</v>
      </c>
      <c r="B5" s="4" t="s">
        <v>11</v>
      </c>
      <c r="C5" s="19">
        <v>95.89</v>
      </c>
      <c r="D5" s="16">
        <v>5975</v>
      </c>
      <c r="E5" s="16">
        <v>27439</v>
      </c>
      <c r="F5" s="16">
        <v>13942</v>
      </c>
      <c r="G5" s="16">
        <v>13497</v>
      </c>
      <c r="H5" s="17">
        <v>112.03707484382018</v>
      </c>
      <c r="I5" s="18">
        <v>4.5923012552301259</v>
      </c>
      <c r="J5" s="18">
        <v>286.15079778913338</v>
      </c>
      <c r="K5" s="16">
        <v>95284</v>
      </c>
      <c r="L5" s="17">
        <v>105.20249083601996</v>
      </c>
    </row>
    <row r="6" spans="1:14" s="5" customFormat="1" ht="14.1" customHeight="1" x14ac:dyDescent="0.15">
      <c r="A6" s="14">
        <v>11232</v>
      </c>
      <c r="B6" s="4" t="s">
        <v>11</v>
      </c>
      <c r="C6" s="19">
        <v>95.89</v>
      </c>
      <c r="D6" s="16">
        <v>6431</v>
      </c>
      <c r="E6" s="16">
        <v>29787</v>
      </c>
      <c r="F6" s="16">
        <v>14998</v>
      </c>
      <c r="G6" s="16">
        <v>14789</v>
      </c>
      <c r="H6" s="17">
        <v>121.62427014005144</v>
      </c>
      <c r="I6" s="18">
        <v>4.6317835484372569</v>
      </c>
      <c r="J6" s="18">
        <v>310.63718844509333</v>
      </c>
      <c r="K6" s="16">
        <v>102589</v>
      </c>
      <c r="L6" s="17">
        <v>113.26789736342357</v>
      </c>
    </row>
    <row r="7" spans="1:14" s="5" customFormat="1" ht="14.1" customHeight="1" x14ac:dyDescent="0.15">
      <c r="A7" s="14">
        <v>13058</v>
      </c>
      <c r="B7" s="4" t="s">
        <v>11</v>
      </c>
      <c r="C7" s="19">
        <v>95.89</v>
      </c>
      <c r="D7" s="16">
        <v>6314</v>
      </c>
      <c r="E7" s="16">
        <v>29398</v>
      </c>
      <c r="F7" s="16">
        <v>14664</v>
      </c>
      <c r="G7" s="16">
        <v>14734</v>
      </c>
      <c r="H7" s="17">
        <v>120.03593156669797</v>
      </c>
      <c r="I7" s="18">
        <v>4.6560025340513143</v>
      </c>
      <c r="J7" s="18">
        <v>306.58045677338617</v>
      </c>
      <c r="K7" s="16">
        <v>99809</v>
      </c>
      <c r="L7" s="17">
        <v>110.19851609769023</v>
      </c>
    </row>
    <row r="8" spans="1:14" s="5" customFormat="1" ht="14.1" customHeight="1" x14ac:dyDescent="0.15">
      <c r="A8" s="14">
        <v>14885</v>
      </c>
      <c r="B8" s="4" t="s">
        <v>11</v>
      </c>
      <c r="C8" s="19">
        <v>95.89</v>
      </c>
      <c r="D8" s="16">
        <v>6342</v>
      </c>
      <c r="E8" s="16">
        <v>28494</v>
      </c>
      <c r="F8" s="16">
        <v>13773</v>
      </c>
      <c r="G8" s="16">
        <v>14721</v>
      </c>
      <c r="H8" s="17">
        <v>116.34477971499734</v>
      </c>
      <c r="I8" s="18">
        <v>4.4929044465468309</v>
      </c>
      <c r="J8" s="18">
        <v>297.15298779851912</v>
      </c>
      <c r="K8" s="16">
        <v>96834</v>
      </c>
      <c r="L8" s="17">
        <v>106.91383650576336</v>
      </c>
    </row>
    <row r="9" spans="1:14" s="5" customFormat="1" ht="21" customHeight="1" x14ac:dyDescent="0.15">
      <c r="A9" s="14">
        <v>16711</v>
      </c>
      <c r="B9" s="4" t="s">
        <v>11</v>
      </c>
      <c r="C9" s="19">
        <v>95.89</v>
      </c>
      <c r="D9" s="16">
        <v>6779</v>
      </c>
      <c r="E9" s="16">
        <v>30295</v>
      </c>
      <c r="F9" s="16">
        <v>14464</v>
      </c>
      <c r="G9" s="16">
        <v>15831</v>
      </c>
      <c r="H9" s="17">
        <v>123.69850149034338</v>
      </c>
      <c r="I9" s="18">
        <v>4.4689482224516892</v>
      </c>
      <c r="J9" s="18">
        <v>315.93492543539475</v>
      </c>
      <c r="K9" s="16">
        <v>113432</v>
      </c>
      <c r="L9" s="17">
        <v>125.23958839376408</v>
      </c>
    </row>
    <row r="10" spans="1:14" s="5" customFormat="1" ht="14.1" customHeight="1" x14ac:dyDescent="0.15">
      <c r="A10" s="14">
        <v>18537</v>
      </c>
      <c r="B10" s="4" t="s">
        <v>11</v>
      </c>
      <c r="C10" s="19">
        <v>95.89</v>
      </c>
      <c r="D10" s="16">
        <v>7370</v>
      </c>
      <c r="E10" s="16">
        <v>32684</v>
      </c>
      <c r="F10" s="16">
        <v>15645</v>
      </c>
      <c r="G10" s="16">
        <v>17039</v>
      </c>
      <c r="H10" s="17">
        <v>133.45310522232657</v>
      </c>
      <c r="I10" s="18">
        <v>4.4347354138398911</v>
      </c>
      <c r="J10" s="18">
        <v>340.84888935238291</v>
      </c>
      <c r="K10" s="16">
        <v>114140</v>
      </c>
      <c r="L10" s="17">
        <v>126.02128693194365</v>
      </c>
    </row>
    <row r="11" spans="1:14" s="5" customFormat="1" ht="14.1" customHeight="1" x14ac:dyDescent="0.15">
      <c r="A11" s="14">
        <v>20363</v>
      </c>
      <c r="B11" s="4" t="s">
        <v>11</v>
      </c>
      <c r="C11" s="19">
        <v>95.89</v>
      </c>
      <c r="D11" s="16">
        <v>7793</v>
      </c>
      <c r="E11" s="16">
        <v>34052</v>
      </c>
      <c r="F11" s="16">
        <v>15991</v>
      </c>
      <c r="G11" s="16">
        <v>18061</v>
      </c>
      <c r="H11" s="17">
        <v>139.03883059082929</v>
      </c>
      <c r="I11" s="18">
        <v>4.3695624278198384</v>
      </c>
      <c r="J11" s="18">
        <v>355.11523620815518</v>
      </c>
      <c r="K11" s="16">
        <v>111658</v>
      </c>
      <c r="L11" s="17">
        <v>123.28092567239324</v>
      </c>
    </row>
    <row r="12" spans="1:14" s="5" customFormat="1" ht="14.1" customHeight="1" x14ac:dyDescent="0.15">
      <c r="A12" s="14">
        <v>20729</v>
      </c>
      <c r="B12" s="4" t="s">
        <v>12</v>
      </c>
      <c r="C12" s="19">
        <v>199.79</v>
      </c>
      <c r="D12" s="16">
        <v>14627</v>
      </c>
      <c r="E12" s="16">
        <v>69235</v>
      </c>
      <c r="F12" s="16">
        <v>33157</v>
      </c>
      <c r="G12" s="16">
        <v>36078</v>
      </c>
      <c r="H12" s="17">
        <v>282.69568412886366</v>
      </c>
      <c r="I12" s="18">
        <v>4.7333697955835099</v>
      </c>
      <c r="J12" s="18">
        <v>346.53886580909955</v>
      </c>
      <c r="K12" s="20" t="s">
        <v>13</v>
      </c>
      <c r="L12" s="21" t="s">
        <v>13</v>
      </c>
    </row>
    <row r="13" spans="1:14" s="5" customFormat="1" ht="14.1" customHeight="1" x14ac:dyDescent="0.15">
      <c r="A13" s="14">
        <v>22190</v>
      </c>
      <c r="B13" s="4" t="s">
        <v>11</v>
      </c>
      <c r="C13" s="19">
        <v>199.79</v>
      </c>
      <c r="D13" s="16">
        <v>15434</v>
      </c>
      <c r="E13" s="16">
        <v>67555</v>
      </c>
      <c r="F13" s="16">
        <v>31890</v>
      </c>
      <c r="G13" s="16">
        <v>35665</v>
      </c>
      <c r="H13" s="17">
        <v>275.83602139561469</v>
      </c>
      <c r="I13" s="18">
        <v>4.3770247505507323</v>
      </c>
      <c r="J13" s="18">
        <v>338.13003653836529</v>
      </c>
      <c r="K13" s="16">
        <v>107902</v>
      </c>
      <c r="L13" s="17">
        <v>119.13394868171179</v>
      </c>
    </row>
    <row r="14" spans="1:14" s="5" customFormat="1" ht="21" customHeight="1" x14ac:dyDescent="0.15">
      <c r="A14" s="14">
        <v>22555</v>
      </c>
      <c r="B14" s="4" t="s">
        <v>12</v>
      </c>
      <c r="C14" s="19">
        <v>206.07</v>
      </c>
      <c r="D14" s="16">
        <v>16110</v>
      </c>
      <c r="E14" s="16">
        <v>69580</v>
      </c>
      <c r="F14" s="16">
        <v>32839</v>
      </c>
      <c r="G14" s="16">
        <v>36741</v>
      </c>
      <c r="H14" s="17">
        <v>284.10436486872726</v>
      </c>
      <c r="I14" s="18">
        <v>4.3190564866542518</v>
      </c>
      <c r="J14" s="18">
        <v>337.65225408841656</v>
      </c>
      <c r="K14" s="20" t="s">
        <v>13</v>
      </c>
      <c r="L14" s="21" t="s">
        <v>13</v>
      </c>
    </row>
    <row r="15" spans="1:14" s="5" customFormat="1" ht="14.1" customHeight="1" x14ac:dyDescent="0.15">
      <c r="A15" s="14">
        <v>23651</v>
      </c>
      <c r="B15" s="4" t="s">
        <v>12</v>
      </c>
      <c r="C15" s="19">
        <v>293.02999999999997</v>
      </c>
      <c r="D15" s="16">
        <v>19072</v>
      </c>
      <c r="E15" s="16">
        <v>78771</v>
      </c>
      <c r="F15" s="16">
        <v>37015</v>
      </c>
      <c r="G15" s="16">
        <v>41756</v>
      </c>
      <c r="H15" s="17">
        <v>321.63243640521006</v>
      </c>
      <c r="I15" s="18">
        <v>4.130190855704698</v>
      </c>
      <c r="J15" s="18">
        <v>268.81547964372248</v>
      </c>
      <c r="K15" s="20" t="s">
        <v>13</v>
      </c>
      <c r="L15" s="21" t="s">
        <v>13</v>
      </c>
    </row>
    <row r="16" spans="1:14" s="5" customFormat="1" ht="14.1" customHeight="1" x14ac:dyDescent="0.15">
      <c r="A16" s="14">
        <v>24016</v>
      </c>
      <c r="B16" s="4" t="s">
        <v>11</v>
      </c>
      <c r="C16" s="19">
        <v>293.02999999999997</v>
      </c>
      <c r="D16" s="16">
        <v>19218</v>
      </c>
      <c r="E16" s="16">
        <v>79145</v>
      </c>
      <c r="F16" s="16">
        <v>36989</v>
      </c>
      <c r="G16" s="16">
        <v>42156</v>
      </c>
      <c r="H16" s="17">
        <v>323.15952798987382</v>
      </c>
      <c r="I16" s="18">
        <v>4.1182745342907694</v>
      </c>
      <c r="J16" s="18">
        <v>270.09179947445659</v>
      </c>
      <c r="K16" s="16">
        <v>105548</v>
      </c>
      <c r="L16" s="17">
        <v>116.53491145166277</v>
      </c>
    </row>
    <row r="17" spans="1:12" s="5" customFormat="1" ht="14.1" customHeight="1" x14ac:dyDescent="0.15">
      <c r="A17" s="14">
        <v>25842</v>
      </c>
      <c r="B17" s="4" t="s">
        <v>11</v>
      </c>
      <c r="C17" s="19">
        <v>293.02999999999997</v>
      </c>
      <c r="D17" s="16">
        <v>19881</v>
      </c>
      <c r="E17" s="16">
        <v>77261</v>
      </c>
      <c r="F17" s="16">
        <v>36174</v>
      </c>
      <c r="G17" s="16">
        <v>41087</v>
      </c>
      <c r="H17" s="17">
        <v>315.46690621044468</v>
      </c>
      <c r="I17" s="18">
        <v>3.8861727277299933</v>
      </c>
      <c r="J17" s="18">
        <v>263.66242364263047</v>
      </c>
      <c r="K17" s="16">
        <v>104789</v>
      </c>
      <c r="L17" s="17">
        <v>115.69690412047873</v>
      </c>
    </row>
    <row r="18" spans="1:12" s="5" customFormat="1" ht="14.1" customHeight="1" x14ac:dyDescent="0.15">
      <c r="A18" s="14">
        <v>27668</v>
      </c>
      <c r="B18" s="4" t="s">
        <v>11</v>
      </c>
      <c r="C18" s="19">
        <v>293.02999999999997</v>
      </c>
      <c r="D18" s="16">
        <v>20602</v>
      </c>
      <c r="E18" s="16">
        <v>77112</v>
      </c>
      <c r="F18" s="16">
        <v>36197</v>
      </c>
      <c r="G18" s="16">
        <v>40915</v>
      </c>
      <c r="H18" s="17">
        <v>314.85851945612671</v>
      </c>
      <c r="I18" s="18">
        <v>3.7429375788758374</v>
      </c>
      <c r="J18" s="18">
        <v>263.15394328225784</v>
      </c>
      <c r="K18" s="16">
        <v>107093</v>
      </c>
      <c r="L18" s="17">
        <v>118.24073665150378</v>
      </c>
    </row>
    <row r="19" spans="1:12" s="5" customFormat="1" ht="21" customHeight="1" x14ac:dyDescent="0.15">
      <c r="A19" s="14">
        <v>29495</v>
      </c>
      <c r="B19" s="4" t="s">
        <v>11</v>
      </c>
      <c r="C19" s="19">
        <v>293.02999999999997</v>
      </c>
      <c r="D19" s="16">
        <v>21872</v>
      </c>
      <c r="E19" s="16">
        <v>78515</v>
      </c>
      <c r="F19" s="16">
        <v>37034</v>
      </c>
      <c r="G19" s="16">
        <v>41481</v>
      </c>
      <c r="H19" s="17">
        <v>320.5871544649055</v>
      </c>
      <c r="I19" s="18">
        <v>3.5897494513533283</v>
      </c>
      <c r="J19" s="18">
        <v>267.94184895744468</v>
      </c>
      <c r="K19" s="16">
        <v>109465</v>
      </c>
      <c r="L19" s="17">
        <v>120.85964757320143</v>
      </c>
    </row>
    <row r="20" spans="1:12" s="5" customFormat="1" ht="14.1" customHeight="1" x14ac:dyDescent="0.15">
      <c r="A20" s="14">
        <v>29860</v>
      </c>
      <c r="B20" s="4" t="s">
        <v>12</v>
      </c>
      <c r="C20" s="19">
        <v>293.02999999999997</v>
      </c>
      <c r="D20" s="16">
        <v>21967</v>
      </c>
      <c r="E20" s="16">
        <v>78748</v>
      </c>
      <c r="F20" s="16">
        <v>37173</v>
      </c>
      <c r="G20" s="16">
        <v>41575</v>
      </c>
      <c r="H20" s="17">
        <v>321.53852435588584</v>
      </c>
      <c r="I20" s="18">
        <v>3.5848317931442617</v>
      </c>
      <c r="J20" s="18">
        <v>268.73698938675221</v>
      </c>
      <c r="K20" s="20" t="s">
        <v>13</v>
      </c>
      <c r="L20" s="21" t="s">
        <v>13</v>
      </c>
    </row>
    <row r="21" spans="1:12" s="5" customFormat="1" ht="14.1" customHeight="1" x14ac:dyDescent="0.15">
      <c r="A21" s="14">
        <v>30225</v>
      </c>
      <c r="B21" s="4" t="s">
        <v>12</v>
      </c>
      <c r="C21" s="19">
        <v>293.02999999999997</v>
      </c>
      <c r="D21" s="16">
        <v>22026</v>
      </c>
      <c r="E21" s="16">
        <v>78740</v>
      </c>
      <c r="F21" s="16">
        <v>37109</v>
      </c>
      <c r="G21" s="16">
        <v>41631</v>
      </c>
      <c r="H21" s="17">
        <v>321.50585929525135</v>
      </c>
      <c r="I21" s="18">
        <v>3.5748660673749204</v>
      </c>
      <c r="J21" s="18">
        <v>268.70968842780604</v>
      </c>
      <c r="K21" s="20" t="s">
        <v>13</v>
      </c>
      <c r="L21" s="21" t="s">
        <v>13</v>
      </c>
    </row>
    <row r="22" spans="1:12" s="5" customFormat="1" ht="14.1" customHeight="1" x14ac:dyDescent="0.15">
      <c r="A22" s="14">
        <v>30590</v>
      </c>
      <c r="B22" s="4" t="s">
        <v>12</v>
      </c>
      <c r="C22" s="19">
        <v>293.02999999999997</v>
      </c>
      <c r="D22" s="16">
        <v>22140</v>
      </c>
      <c r="E22" s="16">
        <v>78648</v>
      </c>
      <c r="F22" s="16">
        <v>37086</v>
      </c>
      <c r="G22" s="16">
        <v>41562</v>
      </c>
      <c r="H22" s="17">
        <v>321.13021109795437</v>
      </c>
      <c r="I22" s="18">
        <v>3.5523035230352304</v>
      </c>
      <c r="J22" s="18">
        <v>268.39572739992497</v>
      </c>
      <c r="K22" s="20" t="s">
        <v>13</v>
      </c>
      <c r="L22" s="21" t="s">
        <v>13</v>
      </c>
    </row>
    <row r="23" spans="1:12" s="5" customFormat="1" ht="14.1" customHeight="1" x14ac:dyDescent="0.15">
      <c r="A23" s="14">
        <v>30956</v>
      </c>
      <c r="B23" s="4" t="s">
        <v>12</v>
      </c>
      <c r="C23" s="19">
        <v>293.02999999999997</v>
      </c>
      <c r="D23" s="16">
        <v>22278</v>
      </c>
      <c r="E23" s="16">
        <v>78817</v>
      </c>
      <c r="F23" s="16">
        <v>37137</v>
      </c>
      <c r="G23" s="16">
        <v>41680</v>
      </c>
      <c r="H23" s="17">
        <v>321.82026050385855</v>
      </c>
      <c r="I23" s="18">
        <v>3.5378849088787145</v>
      </c>
      <c r="J23" s="18">
        <v>268.97246015766308</v>
      </c>
      <c r="K23" s="20" t="s">
        <v>13</v>
      </c>
      <c r="L23" s="21" t="s">
        <v>13</v>
      </c>
    </row>
    <row r="24" spans="1:12" s="5" customFormat="1" ht="21" customHeight="1" x14ac:dyDescent="0.15">
      <c r="A24" s="14">
        <v>31321</v>
      </c>
      <c r="B24" s="4" t="s">
        <v>11</v>
      </c>
      <c r="C24" s="19">
        <v>299.23</v>
      </c>
      <c r="D24" s="16">
        <v>26337</v>
      </c>
      <c r="E24" s="16">
        <v>92401</v>
      </c>
      <c r="F24" s="16">
        <v>43677</v>
      </c>
      <c r="G24" s="16">
        <v>48724</v>
      </c>
      <c r="H24" s="17">
        <v>377.28553346127148</v>
      </c>
      <c r="I24" s="18">
        <v>3.5084102213615824</v>
      </c>
      <c r="J24" s="18">
        <v>308.79590950105268</v>
      </c>
      <c r="K24" s="16">
        <v>111009</v>
      </c>
      <c r="L24" s="17">
        <v>122.56436867906196</v>
      </c>
    </row>
    <row r="25" spans="1:12" s="5" customFormat="1" ht="14.1" customHeight="1" x14ac:dyDescent="0.15">
      <c r="A25" s="14">
        <v>31686</v>
      </c>
      <c r="B25" s="4" t="s">
        <v>12</v>
      </c>
      <c r="C25" s="19">
        <v>299.23</v>
      </c>
      <c r="D25" s="16">
        <v>26364</v>
      </c>
      <c r="E25" s="16">
        <v>92328</v>
      </c>
      <c r="F25" s="16">
        <v>43635</v>
      </c>
      <c r="G25" s="16">
        <v>48693</v>
      </c>
      <c r="H25" s="17">
        <v>376.98746478298148</v>
      </c>
      <c r="I25" s="18">
        <v>3.5020482476103778</v>
      </c>
      <c r="J25" s="18">
        <v>308.55195000501283</v>
      </c>
      <c r="K25" s="20" t="s">
        <v>13</v>
      </c>
      <c r="L25" s="21" t="s">
        <v>13</v>
      </c>
    </row>
    <row r="26" spans="1:12" s="5" customFormat="1" ht="14.1" customHeight="1" x14ac:dyDescent="0.15">
      <c r="A26" s="14">
        <v>32051</v>
      </c>
      <c r="B26" s="4" t="s">
        <v>12</v>
      </c>
      <c r="C26" s="19">
        <v>299.23</v>
      </c>
      <c r="D26" s="16">
        <v>26658</v>
      </c>
      <c r="E26" s="16">
        <v>92385</v>
      </c>
      <c r="F26" s="16">
        <v>43675</v>
      </c>
      <c r="G26" s="16">
        <v>48710</v>
      </c>
      <c r="H26" s="17">
        <v>377.22020334000246</v>
      </c>
      <c r="I26" s="18">
        <v>3.4655638082376772</v>
      </c>
      <c r="J26" s="18">
        <v>308.74243892657819</v>
      </c>
      <c r="K26" s="20" t="s">
        <v>13</v>
      </c>
      <c r="L26" s="21" t="s">
        <v>13</v>
      </c>
    </row>
    <row r="27" spans="1:12" s="5" customFormat="1" ht="14.1" customHeight="1" x14ac:dyDescent="0.15">
      <c r="A27" s="14">
        <v>32417</v>
      </c>
      <c r="B27" s="4" t="s">
        <v>12</v>
      </c>
      <c r="C27" s="19">
        <v>299.23</v>
      </c>
      <c r="D27" s="16">
        <v>26803</v>
      </c>
      <c r="E27" s="16">
        <v>92283</v>
      </c>
      <c r="F27" s="16">
        <v>43750</v>
      </c>
      <c r="G27" s="16">
        <v>48533</v>
      </c>
      <c r="H27" s="17">
        <v>376.80372381691234</v>
      </c>
      <c r="I27" s="18">
        <v>3.4430101108084914</v>
      </c>
      <c r="J27" s="18">
        <v>308.40156401430335</v>
      </c>
      <c r="K27" s="20" t="s">
        <v>13</v>
      </c>
      <c r="L27" s="21" t="s">
        <v>13</v>
      </c>
    </row>
    <row r="28" spans="1:12" s="5" customFormat="1" ht="14.1" customHeight="1" x14ac:dyDescent="0.15">
      <c r="A28" s="14" t="s">
        <v>14</v>
      </c>
      <c r="B28" s="4" t="s">
        <v>12</v>
      </c>
      <c r="C28" s="19">
        <v>299.23</v>
      </c>
      <c r="D28" s="16">
        <v>26983</v>
      </c>
      <c r="E28" s="16">
        <v>92168</v>
      </c>
      <c r="F28" s="16">
        <v>43696</v>
      </c>
      <c r="G28" s="16">
        <v>48472</v>
      </c>
      <c r="H28" s="17">
        <v>376.33416357029114</v>
      </c>
      <c r="I28" s="18">
        <v>3.4157803061186671</v>
      </c>
      <c r="J28" s="18">
        <v>308.017244260268</v>
      </c>
      <c r="K28" s="20" t="s">
        <v>13</v>
      </c>
      <c r="L28" s="21" t="s">
        <v>13</v>
      </c>
    </row>
    <row r="29" spans="1:12" s="5" customFormat="1" ht="21" customHeight="1" x14ac:dyDescent="0.15">
      <c r="A29" s="14">
        <v>33147</v>
      </c>
      <c r="B29" s="4" t="s">
        <v>11</v>
      </c>
      <c r="C29" s="19">
        <v>298.89999999999998</v>
      </c>
      <c r="D29" s="16">
        <v>27198</v>
      </c>
      <c r="E29" s="16">
        <v>91859</v>
      </c>
      <c r="F29" s="16">
        <v>43375</v>
      </c>
      <c r="G29" s="16">
        <v>48484</v>
      </c>
      <c r="H29" s="17">
        <v>375.07247560328284</v>
      </c>
      <c r="I29" s="18">
        <v>3.3774174571659681</v>
      </c>
      <c r="J29" s="18">
        <v>307.32351957176314</v>
      </c>
      <c r="K29" s="16">
        <v>110402</v>
      </c>
      <c r="L29" s="17">
        <v>121.89418363291082</v>
      </c>
    </row>
    <row r="30" spans="1:12" s="5" customFormat="1" ht="14.1" customHeight="1" x14ac:dyDescent="0.15">
      <c r="A30" s="14">
        <v>33512</v>
      </c>
      <c r="B30" s="4" t="s">
        <v>12</v>
      </c>
      <c r="C30" s="19">
        <v>298.89999999999998</v>
      </c>
      <c r="D30" s="16">
        <v>27513</v>
      </c>
      <c r="E30" s="16">
        <v>91910</v>
      </c>
      <c r="F30" s="16">
        <v>43505</v>
      </c>
      <c r="G30" s="16">
        <v>48405</v>
      </c>
      <c r="H30" s="17">
        <v>375.28071536482787</v>
      </c>
      <c r="I30" s="18">
        <v>3.3406026242140081</v>
      </c>
      <c r="J30" s="18">
        <v>307.49414519906327</v>
      </c>
      <c r="K30" s="20" t="s">
        <v>13</v>
      </c>
      <c r="L30" s="21" t="s">
        <v>13</v>
      </c>
    </row>
    <row r="31" spans="1:12" s="5" customFormat="1" ht="14.1" customHeight="1" x14ac:dyDescent="0.15">
      <c r="A31" s="14">
        <v>33878</v>
      </c>
      <c r="B31" s="4" t="s">
        <v>12</v>
      </c>
      <c r="C31" s="19">
        <v>298.89999999999998</v>
      </c>
      <c r="D31" s="16">
        <v>27867</v>
      </c>
      <c r="E31" s="16">
        <v>92068</v>
      </c>
      <c r="F31" s="16">
        <v>43572</v>
      </c>
      <c r="G31" s="16">
        <v>48496</v>
      </c>
      <c r="H31" s="17">
        <v>375.92585031235967</v>
      </c>
      <c r="I31" s="18">
        <v>3.3038360785158072</v>
      </c>
      <c r="J31" s="18">
        <v>308.02275008364006</v>
      </c>
      <c r="K31" s="20" t="s">
        <v>13</v>
      </c>
      <c r="L31" s="21" t="s">
        <v>13</v>
      </c>
    </row>
    <row r="32" spans="1:12" s="5" customFormat="1" ht="14.1" customHeight="1" x14ac:dyDescent="0.15">
      <c r="A32" s="14">
        <v>34243</v>
      </c>
      <c r="B32" s="4" t="s">
        <v>12</v>
      </c>
      <c r="C32" s="19">
        <v>325.35000000000002</v>
      </c>
      <c r="D32" s="16">
        <v>33007</v>
      </c>
      <c r="E32" s="16">
        <v>106876</v>
      </c>
      <c r="F32" s="16">
        <v>50721</v>
      </c>
      <c r="G32" s="16">
        <v>56155</v>
      </c>
      <c r="H32" s="17">
        <v>436.38887754685396</v>
      </c>
      <c r="I32" s="18">
        <v>3.2379798224619019</v>
      </c>
      <c r="J32" s="18">
        <v>328.49546642077757</v>
      </c>
      <c r="K32" s="20" t="s">
        <v>13</v>
      </c>
      <c r="L32" s="21" t="s">
        <v>13</v>
      </c>
    </row>
    <row r="33" spans="1:14" s="5" customFormat="1" ht="14.1" customHeight="1" x14ac:dyDescent="0.15">
      <c r="A33" s="14">
        <v>34608</v>
      </c>
      <c r="B33" s="4" t="s">
        <v>12</v>
      </c>
      <c r="C33" s="19">
        <v>325.35000000000002</v>
      </c>
      <c r="D33" s="16">
        <v>33361</v>
      </c>
      <c r="E33" s="16">
        <v>107021</v>
      </c>
      <c r="F33" s="16">
        <v>50850</v>
      </c>
      <c r="G33" s="16">
        <v>56171</v>
      </c>
      <c r="H33" s="17">
        <v>436.98093177085457</v>
      </c>
      <c r="I33" s="18">
        <v>3.2079673870687331</v>
      </c>
      <c r="J33" s="18">
        <v>328.94114031043489</v>
      </c>
      <c r="K33" s="20" t="s">
        <v>13</v>
      </c>
      <c r="L33" s="21" t="s">
        <v>13</v>
      </c>
    </row>
    <row r="34" spans="1:14" s="5" customFormat="1" ht="21" customHeight="1" x14ac:dyDescent="0.15">
      <c r="A34" s="14">
        <v>34973</v>
      </c>
      <c r="B34" s="4" t="s">
        <v>11</v>
      </c>
      <c r="C34" s="19">
        <v>325.35000000000002</v>
      </c>
      <c r="D34" s="16">
        <v>33577</v>
      </c>
      <c r="E34" s="16">
        <v>106772</v>
      </c>
      <c r="F34" s="16">
        <v>50818</v>
      </c>
      <c r="G34" s="16">
        <v>55954</v>
      </c>
      <c r="H34" s="17">
        <v>435.96423175860519</v>
      </c>
      <c r="I34" s="18">
        <v>3.1799148226464542</v>
      </c>
      <c r="J34" s="18">
        <v>328.17581066543721</v>
      </c>
      <c r="K34" s="16">
        <v>110204</v>
      </c>
      <c r="L34" s="17">
        <v>121.67557302477587</v>
      </c>
    </row>
    <row r="35" spans="1:14" s="5" customFormat="1" ht="14.1" customHeight="1" x14ac:dyDescent="0.15">
      <c r="A35" s="14">
        <v>35339</v>
      </c>
      <c r="B35" s="4" t="s">
        <v>12</v>
      </c>
      <c r="C35" s="19">
        <v>325.35000000000002</v>
      </c>
      <c r="D35" s="16">
        <v>34012</v>
      </c>
      <c r="E35" s="16">
        <v>106886</v>
      </c>
      <c r="F35" s="16">
        <v>50869</v>
      </c>
      <c r="G35" s="16">
        <v>56017</v>
      </c>
      <c r="H35" s="17">
        <v>436.4297088726471</v>
      </c>
      <c r="I35" s="18">
        <v>3.1425967305656828</v>
      </c>
      <c r="J35" s="18">
        <v>328.52620255109878</v>
      </c>
      <c r="K35" s="20" t="s">
        <v>13</v>
      </c>
      <c r="L35" s="21" t="s">
        <v>13</v>
      </c>
    </row>
    <row r="36" spans="1:14" s="5" customFormat="1" ht="14.1" customHeight="1" x14ac:dyDescent="0.15">
      <c r="A36" s="14">
        <v>35704</v>
      </c>
      <c r="B36" s="4" t="s">
        <v>12</v>
      </c>
      <c r="C36" s="19">
        <v>325.35000000000002</v>
      </c>
      <c r="D36" s="16">
        <v>34530</v>
      </c>
      <c r="E36" s="16">
        <v>107583</v>
      </c>
      <c r="F36" s="16">
        <v>51303</v>
      </c>
      <c r="G36" s="16">
        <v>56280</v>
      </c>
      <c r="H36" s="17">
        <v>439.27565228042954</v>
      </c>
      <c r="I36" s="18">
        <v>3.1156385751520417</v>
      </c>
      <c r="J36" s="18">
        <v>330.66851083448591</v>
      </c>
      <c r="K36" s="20" t="s">
        <v>13</v>
      </c>
      <c r="L36" s="21" t="s">
        <v>13</v>
      </c>
    </row>
    <row r="37" spans="1:14" s="5" customFormat="1" ht="14.1" customHeight="1" x14ac:dyDescent="0.15">
      <c r="A37" s="14">
        <v>36069</v>
      </c>
      <c r="B37" s="4" t="s">
        <v>12</v>
      </c>
      <c r="C37" s="19">
        <v>325.35000000000002</v>
      </c>
      <c r="D37" s="16">
        <v>34936</v>
      </c>
      <c r="E37" s="16">
        <v>107738</v>
      </c>
      <c r="F37" s="16">
        <v>51416</v>
      </c>
      <c r="G37" s="16">
        <v>56322</v>
      </c>
      <c r="H37" s="17">
        <v>439.90853783022334</v>
      </c>
      <c r="I37" s="18">
        <v>3.0838676436913213</v>
      </c>
      <c r="J37" s="18">
        <v>331.14492085446437</v>
      </c>
      <c r="K37" s="20" t="s">
        <v>13</v>
      </c>
      <c r="L37" s="21" t="s">
        <v>13</v>
      </c>
    </row>
    <row r="38" spans="1:14" s="5" customFormat="1" ht="14.1" customHeight="1" x14ac:dyDescent="0.15">
      <c r="A38" s="22">
        <v>36434</v>
      </c>
      <c r="B38" s="23" t="s">
        <v>12</v>
      </c>
      <c r="C38" s="19">
        <v>325.35000000000002</v>
      </c>
      <c r="D38" s="24">
        <v>35168</v>
      </c>
      <c r="E38" s="24">
        <v>107510</v>
      </c>
      <c r="F38" s="24">
        <v>51366</v>
      </c>
      <c r="G38" s="24">
        <v>56144</v>
      </c>
      <c r="H38" s="25">
        <v>438.97758360213953</v>
      </c>
      <c r="I38" s="26">
        <v>3.057040491355778</v>
      </c>
      <c r="J38" s="26">
        <v>330.44413708314119</v>
      </c>
      <c r="K38" s="27" t="s">
        <v>13</v>
      </c>
      <c r="L38" s="28" t="s">
        <v>13</v>
      </c>
    </row>
    <row r="39" spans="1:14" s="5" customFormat="1" ht="21" customHeight="1" x14ac:dyDescent="0.15">
      <c r="A39" s="22">
        <v>36800</v>
      </c>
      <c r="B39" s="23" t="s">
        <v>318</v>
      </c>
      <c r="C39" s="19">
        <v>325.35000000000002</v>
      </c>
      <c r="D39" s="24">
        <v>35487</v>
      </c>
      <c r="E39" s="24">
        <v>107381</v>
      </c>
      <c r="F39" s="24">
        <v>51245</v>
      </c>
      <c r="G39" s="24">
        <v>56136</v>
      </c>
      <c r="H39" s="25">
        <v>438.5</v>
      </c>
      <c r="I39" s="26">
        <v>3</v>
      </c>
      <c r="J39" s="26">
        <v>330.04764100199782</v>
      </c>
      <c r="K39" s="24">
        <v>110589</v>
      </c>
      <c r="L39" s="25">
        <v>122.10064920726052</v>
      </c>
    </row>
    <row r="40" spans="1:14" s="5" customFormat="1" ht="14.1" customHeight="1" x14ac:dyDescent="0.15">
      <c r="A40" s="22">
        <v>37165</v>
      </c>
      <c r="B40" s="23" t="s">
        <v>319</v>
      </c>
      <c r="C40" s="19">
        <v>325.35000000000002</v>
      </c>
      <c r="D40" s="24">
        <v>35876</v>
      </c>
      <c r="E40" s="24">
        <v>107416</v>
      </c>
      <c r="F40" s="24">
        <v>51248</v>
      </c>
      <c r="G40" s="24">
        <v>56168</v>
      </c>
      <c r="H40" s="25">
        <v>438.59376913968396</v>
      </c>
      <c r="I40" s="26">
        <v>2.9940907570520681</v>
      </c>
      <c r="J40" s="26">
        <v>330.15521745812202</v>
      </c>
      <c r="K40" s="27" t="s">
        <v>13</v>
      </c>
      <c r="L40" s="28" t="s">
        <v>13</v>
      </c>
      <c r="N40" s="29"/>
    </row>
    <row r="41" spans="1:14" s="5" customFormat="1" ht="14.1" customHeight="1" x14ac:dyDescent="0.15">
      <c r="A41" s="22">
        <v>37530</v>
      </c>
      <c r="B41" s="23" t="s">
        <v>648</v>
      </c>
      <c r="C41" s="19">
        <v>325.35000000000002</v>
      </c>
      <c r="D41" s="24">
        <v>36142</v>
      </c>
      <c r="E41" s="24">
        <v>107220</v>
      </c>
      <c r="F41" s="24">
        <v>51165</v>
      </c>
      <c r="G41" s="24">
        <v>56055</v>
      </c>
      <c r="H41" s="25">
        <v>437.8</v>
      </c>
      <c r="I41" s="26">
        <v>3</v>
      </c>
      <c r="J41" s="26">
        <v>329.6</v>
      </c>
      <c r="K41" s="27" t="s">
        <v>13</v>
      </c>
      <c r="L41" s="28" t="s">
        <v>13</v>
      </c>
      <c r="N41" s="29"/>
    </row>
    <row r="42" spans="1:14" s="5" customFormat="1" ht="14.1" customHeight="1" x14ac:dyDescent="0.15">
      <c r="A42" s="22">
        <v>37895</v>
      </c>
      <c r="B42" s="23" t="s">
        <v>12</v>
      </c>
      <c r="C42" s="19">
        <v>325.35000000000002</v>
      </c>
      <c r="D42" s="24">
        <v>36413</v>
      </c>
      <c r="E42" s="24">
        <v>107107</v>
      </c>
      <c r="F42" s="24">
        <v>51112</v>
      </c>
      <c r="G42" s="24">
        <v>55995</v>
      </c>
      <c r="H42" s="25">
        <v>437.33208117267566</v>
      </c>
      <c r="I42" s="26">
        <v>2.94144948232774</v>
      </c>
      <c r="J42" s="26">
        <v>329.20547103119713</v>
      </c>
      <c r="K42" s="27" t="s">
        <v>13</v>
      </c>
      <c r="L42" s="28" t="s">
        <v>13</v>
      </c>
      <c r="N42" s="29"/>
    </row>
    <row r="43" spans="1:14" s="5" customFormat="1" ht="14.1" customHeight="1" x14ac:dyDescent="0.15">
      <c r="A43" s="22" t="s">
        <v>320</v>
      </c>
      <c r="B43" s="23" t="s">
        <v>321</v>
      </c>
      <c r="C43" s="19">
        <v>325.35000000000002</v>
      </c>
      <c r="D43" s="24">
        <v>36805</v>
      </c>
      <c r="E43" s="24">
        <v>106835</v>
      </c>
      <c r="F43" s="24">
        <v>50858</v>
      </c>
      <c r="G43" s="24">
        <v>55977</v>
      </c>
      <c r="H43" s="25">
        <v>436.2</v>
      </c>
      <c r="I43" s="26">
        <v>2.9</v>
      </c>
      <c r="J43" s="26">
        <v>328.4</v>
      </c>
      <c r="K43" s="27" t="s">
        <v>13</v>
      </c>
      <c r="L43" s="28" t="s">
        <v>13</v>
      </c>
      <c r="N43" s="29"/>
    </row>
    <row r="44" spans="1:14" s="5" customFormat="1" ht="21" customHeight="1" x14ac:dyDescent="0.15">
      <c r="A44" s="22">
        <v>38626</v>
      </c>
      <c r="B44" s="23" t="s">
        <v>318</v>
      </c>
      <c r="C44" s="19">
        <v>658.76</v>
      </c>
      <c r="D44" s="24">
        <v>37350</v>
      </c>
      <c r="E44" s="24">
        <v>108624</v>
      </c>
      <c r="F44" s="24">
        <v>51706</v>
      </c>
      <c r="G44" s="24">
        <v>56918</v>
      </c>
      <c r="H44" s="25">
        <v>443.54252582581353</v>
      </c>
      <c r="I44" s="26">
        <v>2.9090811708309903</v>
      </c>
      <c r="J44" s="26">
        <v>164.89161454854576</v>
      </c>
      <c r="K44" s="27">
        <v>108624</v>
      </c>
      <c r="L44" s="28">
        <v>119.93552091153998</v>
      </c>
      <c r="N44" s="29"/>
    </row>
    <row r="45" spans="1:14" s="4" customFormat="1" ht="14.1" customHeight="1" x14ac:dyDescent="0.15">
      <c r="A45" s="22">
        <v>38991</v>
      </c>
      <c r="B45" s="23" t="s">
        <v>321</v>
      </c>
      <c r="C45" s="19">
        <v>658.76</v>
      </c>
      <c r="D45" s="24">
        <v>37433</v>
      </c>
      <c r="E45" s="24">
        <v>107845</v>
      </c>
      <c r="F45" s="24">
        <v>51415</v>
      </c>
      <c r="G45" s="24">
        <v>56430</v>
      </c>
      <c r="H45" s="25">
        <v>440.34543301621005</v>
      </c>
      <c r="I45" s="26">
        <v>2.8810140784868965</v>
      </c>
      <c r="J45" s="26">
        <v>163.70908980508835</v>
      </c>
      <c r="K45" s="24">
        <v>107845</v>
      </c>
      <c r="L45" s="25">
        <v>119.07101532482444</v>
      </c>
      <c r="M45" s="5"/>
      <c r="N45" s="30"/>
    </row>
    <row r="46" spans="1:14" s="4" customFormat="1" ht="14.1" customHeight="1" x14ac:dyDescent="0.15">
      <c r="A46" s="22">
        <v>39356</v>
      </c>
      <c r="B46" s="23" t="s">
        <v>321</v>
      </c>
      <c r="C46" s="19">
        <v>658.76</v>
      </c>
      <c r="D46" s="24">
        <v>37646</v>
      </c>
      <c r="E46" s="24">
        <v>107259</v>
      </c>
      <c r="F46" s="24">
        <v>51069</v>
      </c>
      <c r="G46" s="24">
        <v>56190</v>
      </c>
      <c r="H46" s="25">
        <f>E46/$E$4*100</f>
        <v>437.95271732473157</v>
      </c>
      <c r="I46" s="26">
        <v>2.8491473197683685</v>
      </c>
      <c r="J46" s="26">
        <v>162.81953974133219</v>
      </c>
      <c r="K46" s="24">
        <v>107259</v>
      </c>
      <c r="L46" s="25">
        <f>K46/K4*100</f>
        <v>118.4240162522634</v>
      </c>
      <c r="M46" s="5"/>
      <c r="N46" s="30"/>
    </row>
    <row r="47" spans="1:14" s="34" customFormat="1" ht="14.1" customHeight="1" x14ac:dyDescent="0.15">
      <c r="A47" s="22">
        <v>39722</v>
      </c>
      <c r="B47" s="31" t="s">
        <v>321</v>
      </c>
      <c r="C47" s="32">
        <v>658.76</v>
      </c>
      <c r="D47" s="24">
        <v>37740</v>
      </c>
      <c r="E47" s="24">
        <v>106630</v>
      </c>
      <c r="F47" s="24">
        <v>50793</v>
      </c>
      <c r="G47" s="24">
        <v>55837</v>
      </c>
      <c r="H47" s="25">
        <f t="shared" ref="H47:H53" si="0">E47/$E$4*100</f>
        <v>435.38442693234242</v>
      </c>
      <c r="I47" s="26">
        <f>E47/D47</f>
        <v>2.8253842077371489</v>
      </c>
      <c r="J47" s="26">
        <f t="shared" ref="J47:J54" si="1">E47/C47</f>
        <v>161.86471552614003</v>
      </c>
      <c r="K47" s="24">
        <v>106630</v>
      </c>
      <c r="L47" s="25">
        <f t="shared" ref="L47:L54" si="2">K47/$K$4*100</f>
        <v>117.72954113854171</v>
      </c>
      <c r="M47" s="5"/>
      <c r="N47" s="33"/>
    </row>
    <row r="48" spans="1:14" s="34" customFormat="1" ht="14.1" customHeight="1" x14ac:dyDescent="0.15">
      <c r="A48" s="22">
        <v>40087</v>
      </c>
      <c r="B48" s="31" t="s">
        <v>321</v>
      </c>
      <c r="C48" s="32">
        <v>658.76</v>
      </c>
      <c r="D48" s="24">
        <v>37579</v>
      </c>
      <c r="E48" s="24">
        <v>105691</v>
      </c>
      <c r="F48" s="24">
        <v>50255</v>
      </c>
      <c r="G48" s="24">
        <v>55436</v>
      </c>
      <c r="H48" s="25">
        <f t="shared" si="0"/>
        <v>431.55036544036591</v>
      </c>
      <c r="I48" s="26">
        <v>2.8119999999999998</v>
      </c>
      <c r="J48" s="26">
        <f t="shared" si="1"/>
        <v>160.43931021919971</v>
      </c>
      <c r="K48" s="24">
        <v>105691</v>
      </c>
      <c r="L48" s="25">
        <f t="shared" si="2"/>
        <v>116.69279689087135</v>
      </c>
      <c r="M48" s="5"/>
      <c r="N48" s="33"/>
    </row>
    <row r="49" spans="1:14" s="34" customFormat="1" ht="21" customHeight="1" x14ac:dyDescent="0.15">
      <c r="A49" s="22">
        <v>40452</v>
      </c>
      <c r="B49" s="31" t="s">
        <v>322</v>
      </c>
      <c r="C49" s="32">
        <v>658.73</v>
      </c>
      <c r="D49" s="24">
        <v>37867</v>
      </c>
      <c r="E49" s="24">
        <v>105335</v>
      </c>
      <c r="F49" s="24">
        <v>50105</v>
      </c>
      <c r="G49" s="24">
        <v>55230</v>
      </c>
      <c r="H49" s="25">
        <f t="shared" si="0"/>
        <v>430.09677024212982</v>
      </c>
      <c r="I49" s="26">
        <v>2.8119999999999998</v>
      </c>
      <c r="J49" s="26">
        <f t="shared" si="1"/>
        <v>159.90618310992363</v>
      </c>
      <c r="K49" s="24">
        <v>105335</v>
      </c>
      <c r="L49" s="25">
        <f t="shared" si="2"/>
        <v>116.29973943382062</v>
      </c>
      <c r="M49" s="5"/>
      <c r="N49" s="33"/>
    </row>
    <row r="50" spans="1:14" s="34" customFormat="1" ht="14.1" customHeight="1" x14ac:dyDescent="0.15">
      <c r="A50" s="22">
        <v>40818</v>
      </c>
      <c r="B50" s="31" t="s">
        <v>321</v>
      </c>
      <c r="C50" s="19">
        <v>658.73</v>
      </c>
      <c r="D50" s="24">
        <v>37998</v>
      </c>
      <c r="E50" s="24">
        <v>104728</v>
      </c>
      <c r="F50" s="24">
        <v>49842</v>
      </c>
      <c r="G50" s="24">
        <v>54886</v>
      </c>
      <c r="H50" s="25">
        <f t="shared" si="0"/>
        <v>427.61830876648565</v>
      </c>
      <c r="I50" s="26">
        <v>2.8119999999999998</v>
      </c>
      <c r="J50" s="26">
        <f t="shared" si="1"/>
        <v>158.98471300836457</v>
      </c>
      <c r="K50" s="24">
        <v>104728</v>
      </c>
      <c r="L50" s="25">
        <f t="shared" si="2"/>
        <v>115.62955438766949</v>
      </c>
      <c r="N50" s="33"/>
    </row>
    <row r="51" spans="1:14" s="5" customFormat="1" ht="14.1" customHeight="1" x14ac:dyDescent="0.15">
      <c r="A51" s="22">
        <v>41185</v>
      </c>
      <c r="B51" s="31" t="s">
        <v>321</v>
      </c>
      <c r="C51" s="32">
        <v>658.73</v>
      </c>
      <c r="D51" s="24">
        <v>38032</v>
      </c>
      <c r="E51" s="24">
        <v>103881</v>
      </c>
      <c r="F51" s="24">
        <v>49451</v>
      </c>
      <c r="G51" s="24">
        <v>54430</v>
      </c>
      <c r="H51" s="25">
        <f t="shared" si="0"/>
        <v>424.15989547180601</v>
      </c>
      <c r="I51" s="26">
        <f t="shared" ref="I51:I56" si="3">E51/D51</f>
        <v>2.731410391249474</v>
      </c>
      <c r="J51" s="26">
        <f t="shared" si="1"/>
        <v>157.69890546961577</v>
      </c>
      <c r="K51" s="24">
        <v>103881</v>
      </c>
      <c r="L51" s="25">
        <f t="shared" si="2"/>
        <v>114.69438678620325</v>
      </c>
    </row>
    <row r="52" spans="1:14" s="5" customFormat="1" ht="14.1" customHeight="1" x14ac:dyDescent="0.15">
      <c r="A52" s="22" t="s">
        <v>323</v>
      </c>
      <c r="B52" s="31" t="s">
        <v>324</v>
      </c>
      <c r="C52" s="32">
        <v>658.73</v>
      </c>
      <c r="D52" s="35">
        <v>38053</v>
      </c>
      <c r="E52" s="35">
        <v>103105</v>
      </c>
      <c r="F52" s="35">
        <v>49130</v>
      </c>
      <c r="G52" s="35">
        <v>53975</v>
      </c>
      <c r="H52" s="25">
        <f t="shared" si="0"/>
        <v>420.99138459025767</v>
      </c>
      <c r="I52" s="26">
        <f t="shared" si="3"/>
        <v>2.7095104196778177</v>
      </c>
      <c r="J52" s="26">
        <f t="shared" si="1"/>
        <v>156.52088108936894</v>
      </c>
      <c r="K52" s="24">
        <v>103105</v>
      </c>
      <c r="L52" s="25">
        <f t="shared" si="2"/>
        <v>113.83760985735105</v>
      </c>
    </row>
    <row r="53" spans="1:14" s="5" customFormat="1" ht="14.1" customHeight="1" x14ac:dyDescent="0.15">
      <c r="A53" s="22" t="s">
        <v>325</v>
      </c>
      <c r="B53" s="31" t="s">
        <v>324</v>
      </c>
      <c r="C53" s="32">
        <v>658.66</v>
      </c>
      <c r="D53" s="35">
        <v>38276</v>
      </c>
      <c r="E53" s="35">
        <v>102446</v>
      </c>
      <c r="F53" s="35">
        <v>48868</v>
      </c>
      <c r="G53" s="35">
        <v>53578</v>
      </c>
      <c r="H53" s="25">
        <f t="shared" si="0"/>
        <v>418.30060022048912</v>
      </c>
      <c r="I53" s="26">
        <f t="shared" si="3"/>
        <v>2.6765074720451456</v>
      </c>
      <c r="J53" s="26">
        <f t="shared" si="1"/>
        <v>155.53699936234173</v>
      </c>
      <c r="K53" s="24">
        <v>102446</v>
      </c>
      <c r="L53" s="25">
        <f t="shared" si="2"/>
        <v>113.11001192421499</v>
      </c>
    </row>
    <row r="54" spans="1:14" s="5" customFormat="1" ht="21" customHeight="1" x14ac:dyDescent="0.15">
      <c r="A54" s="22" t="s">
        <v>326</v>
      </c>
      <c r="B54" s="31" t="s">
        <v>327</v>
      </c>
      <c r="C54" s="32">
        <v>658.66</v>
      </c>
      <c r="D54" s="389">
        <v>37694</v>
      </c>
      <c r="E54" s="389">
        <v>101581</v>
      </c>
      <c r="F54" s="389">
        <v>48443</v>
      </c>
      <c r="G54" s="389">
        <v>53138</v>
      </c>
      <c r="H54" s="25">
        <f>E54/$E$4*100</f>
        <v>414.76869053938179</v>
      </c>
      <c r="I54" s="26">
        <f t="shared" si="3"/>
        <v>2.6948851276065158</v>
      </c>
      <c r="J54" s="26">
        <f t="shared" si="1"/>
        <v>154.22372696079921</v>
      </c>
      <c r="K54" s="24">
        <v>101581</v>
      </c>
      <c r="L54" s="25">
        <f t="shared" si="2"/>
        <v>112.15497063110011</v>
      </c>
    </row>
    <row r="55" spans="1:14" s="5" customFormat="1" ht="14.1" customHeight="1" x14ac:dyDescent="0.15">
      <c r="A55" s="22" t="s">
        <v>328</v>
      </c>
      <c r="B55" s="31" t="s">
        <v>321</v>
      </c>
      <c r="C55" s="32">
        <v>658.66</v>
      </c>
      <c r="D55" s="389">
        <v>37858</v>
      </c>
      <c r="E55" s="389">
        <v>100957</v>
      </c>
      <c r="F55" s="389">
        <v>48211</v>
      </c>
      <c r="G55" s="389">
        <v>52746</v>
      </c>
      <c r="H55" s="25">
        <f>E55/$E$4*100</f>
        <v>412.22081580988936</v>
      </c>
      <c r="I55" s="26">
        <f t="shared" si="3"/>
        <v>2.6667283004913096</v>
      </c>
      <c r="J55" s="26">
        <f>E55/C55</f>
        <v>153.27634895090031</v>
      </c>
      <c r="K55" s="24">
        <v>100957</v>
      </c>
      <c r="L55" s="25">
        <f>K55/$K$4*100</f>
        <v>111.46601598728083</v>
      </c>
    </row>
    <row r="56" spans="1:14" s="5" customFormat="1" ht="14.1" customHeight="1" x14ac:dyDescent="0.15">
      <c r="A56" s="22" t="s">
        <v>661</v>
      </c>
      <c r="B56" s="31" t="s">
        <v>12</v>
      </c>
      <c r="C56" s="32">
        <v>658.66</v>
      </c>
      <c r="D56" s="389">
        <v>37958</v>
      </c>
      <c r="E56" s="389">
        <v>100077</v>
      </c>
      <c r="F56" s="389">
        <v>47817</v>
      </c>
      <c r="G56" s="389">
        <v>52260</v>
      </c>
      <c r="H56" s="25">
        <f>E56/$E$4*100</f>
        <v>408.62765914009225</v>
      </c>
      <c r="I56" s="26">
        <f t="shared" si="3"/>
        <v>2.6365193108172189</v>
      </c>
      <c r="J56" s="26">
        <f t="shared" ref="J56" si="4">E56/C56</f>
        <v>151.94030303950444</v>
      </c>
      <c r="K56" s="24">
        <v>100077</v>
      </c>
      <c r="L56" s="25">
        <f t="shared" ref="L56" si="5">K56/$K$4*100</f>
        <v>110.49441328445877</v>
      </c>
    </row>
    <row r="57" spans="1:14" s="5" customFormat="1" ht="14.1" customHeight="1" x14ac:dyDescent="0.15">
      <c r="A57" s="22" t="s">
        <v>662</v>
      </c>
      <c r="B57" s="31" t="s">
        <v>321</v>
      </c>
      <c r="C57" s="32">
        <v>658.66</v>
      </c>
      <c r="D57" s="389">
        <v>38016</v>
      </c>
      <c r="E57" s="389">
        <v>99157</v>
      </c>
      <c r="F57" s="389">
        <v>47470</v>
      </c>
      <c r="G57" s="389">
        <v>51687</v>
      </c>
      <c r="H57" s="25">
        <v>404.87117716712265</v>
      </c>
      <c r="I57" s="26">
        <v>2.6082965067340069</v>
      </c>
      <c r="J57" s="26">
        <v>150.5435277684997</v>
      </c>
      <c r="K57" s="24">
        <v>99157</v>
      </c>
      <c r="L57" s="25">
        <v>109.47864682241753</v>
      </c>
    </row>
    <row r="58" spans="1:14" s="5" customFormat="1" ht="14.1" customHeight="1" x14ac:dyDescent="0.15">
      <c r="A58" s="22" t="s">
        <v>668</v>
      </c>
      <c r="B58" s="31" t="s">
        <v>321</v>
      </c>
      <c r="C58" s="32">
        <v>658.66</v>
      </c>
      <c r="D58" s="389">
        <v>38108</v>
      </c>
      <c r="E58" s="389">
        <v>98129</v>
      </c>
      <c r="F58" s="389">
        <v>47080</v>
      </c>
      <c r="G58" s="389">
        <v>51049</v>
      </c>
      <c r="H58" s="25">
        <f>E58/$E$4*100</f>
        <v>400.67371687558699</v>
      </c>
      <c r="I58" s="26">
        <f t="shared" ref="I58" si="6">E58/D58</f>
        <v>2.5750236170882754</v>
      </c>
      <c r="J58" s="26">
        <f t="shared" ref="J58" si="7">E58/C58</f>
        <v>148.98278322655088</v>
      </c>
      <c r="K58" s="24">
        <v>99157</v>
      </c>
      <c r="L58" s="25">
        <f t="shared" ref="L58" si="8">K58/$K$4*100</f>
        <v>109.47864682241753</v>
      </c>
    </row>
    <row r="59" spans="1:14" s="5" customFormat="1" ht="21" customHeight="1" thickBot="1" x14ac:dyDescent="0.2">
      <c r="A59" s="452" t="s">
        <v>675</v>
      </c>
      <c r="B59" s="453" t="s">
        <v>676</v>
      </c>
      <c r="C59" s="454">
        <v>658.66</v>
      </c>
      <c r="D59" s="479">
        <v>38903</v>
      </c>
      <c r="E59" s="479">
        <v>98164</v>
      </c>
      <c r="F59" s="479">
        <v>47280</v>
      </c>
      <c r="G59" s="479">
        <v>50884</v>
      </c>
      <c r="H59" s="455">
        <f>E59/$E$4*100</f>
        <v>400.81662651586294</v>
      </c>
      <c r="I59" s="455">
        <f>E59/D59</f>
        <v>2.523301544868005</v>
      </c>
      <c r="J59" s="455">
        <f>E59/C59</f>
        <v>149.03592141620868</v>
      </c>
      <c r="K59" s="140">
        <v>99157</v>
      </c>
      <c r="L59" s="455">
        <f>K59/$K$4*100</f>
        <v>109.47864682241753</v>
      </c>
    </row>
    <row r="60" spans="1:14" s="5" customFormat="1" ht="13.5" customHeight="1" x14ac:dyDescent="0.15">
      <c r="A60" s="390" t="s">
        <v>329</v>
      </c>
      <c r="B60" s="36"/>
      <c r="C60" s="36"/>
      <c r="D60" s="36"/>
      <c r="E60" s="36"/>
      <c r="F60" s="36"/>
      <c r="G60" s="36"/>
      <c r="H60" s="36"/>
      <c r="I60" s="36"/>
      <c r="J60" s="517" t="s">
        <v>330</v>
      </c>
      <c r="K60" s="517"/>
      <c r="L60" s="517"/>
    </row>
    <row r="61" spans="1:14" s="4" customFormat="1" ht="13.5" customHeight="1" x14ac:dyDescent="0.15">
      <c r="A61" s="37" t="s">
        <v>331</v>
      </c>
      <c r="B61" s="36"/>
      <c r="C61" s="36"/>
      <c r="D61" s="36"/>
      <c r="E61" s="36"/>
      <c r="F61" s="36"/>
      <c r="G61" s="36"/>
      <c r="H61" s="36"/>
      <c r="I61" s="36"/>
      <c r="J61" s="442"/>
      <c r="K61" s="442"/>
      <c r="L61" s="442"/>
    </row>
    <row r="62" spans="1:14" s="4" customFormat="1" ht="13.5" customHeight="1" x14ac:dyDescent="0.15">
      <c r="A62" s="38" t="s">
        <v>663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</row>
    <row r="63" spans="1:14" x14ac:dyDescent="0.15">
      <c r="A63" s="38" t="s">
        <v>664</v>
      </c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</row>
    <row r="64" spans="1:14" x14ac:dyDescent="0.15">
      <c r="A64" s="42" t="s">
        <v>332</v>
      </c>
      <c r="B64" s="39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x14ac:dyDescent="0.15">
      <c r="A65" s="42" t="s">
        <v>665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</row>
  </sheetData>
  <mergeCells count="6">
    <mergeCell ref="J60:L60"/>
    <mergeCell ref="J1:L1"/>
    <mergeCell ref="A2:B3"/>
    <mergeCell ref="D2:D3"/>
    <mergeCell ref="H2:H3"/>
    <mergeCell ref="I2:I3"/>
  </mergeCells>
  <phoneticPr fontId="36"/>
  <hyperlinks>
    <hyperlink ref="N1" location="目次!R1C1" display="目次"/>
  </hyperlinks>
  <pageMargins left="0.86614173228346458" right="0.86614173228346458" top="0.94488188976377963" bottom="0.31496062992125984" header="0" footer="0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showGridLines="0" zoomScale="120" zoomScaleNormal="120" workbookViewId="0">
      <pane xSplit="1" ySplit="3" topLeftCell="B119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8.625" style="75" customWidth="1"/>
    <col min="2" max="5" width="9.625" style="75" customWidth="1"/>
    <col min="6" max="8" width="9.625" style="76" customWidth="1"/>
    <col min="9" max="9" width="8.625" style="76" customWidth="1"/>
    <col min="10" max="10" width="7.625" style="77" customWidth="1"/>
    <col min="11" max="12" width="7.625" style="78" customWidth="1"/>
    <col min="13" max="16384" width="9" style="79"/>
  </cols>
  <sheetData>
    <row r="1" spans="1:13" s="49" customFormat="1" ht="15" thickBot="1" x14ac:dyDescent="0.2">
      <c r="A1" s="501" t="s">
        <v>650</v>
      </c>
      <c r="B1" s="45"/>
      <c r="C1" s="45"/>
      <c r="D1" s="45"/>
      <c r="E1" s="45"/>
      <c r="F1" s="46"/>
      <c r="G1" s="46"/>
      <c r="H1" s="46"/>
      <c r="I1" s="47" t="s">
        <v>651</v>
      </c>
      <c r="J1" s="48"/>
      <c r="K1" s="500" t="s">
        <v>706</v>
      </c>
      <c r="L1" s="45"/>
    </row>
    <row r="2" spans="1:13" s="53" customFormat="1" ht="12" customHeight="1" x14ac:dyDescent="0.15">
      <c r="A2" s="446" t="s">
        <v>15</v>
      </c>
      <c r="B2" s="50" t="s">
        <v>328</v>
      </c>
      <c r="C2" s="50" t="s">
        <v>649</v>
      </c>
      <c r="D2" s="50" t="s">
        <v>662</v>
      </c>
      <c r="E2" s="456" t="s">
        <v>668</v>
      </c>
      <c r="F2" s="528" t="s">
        <v>675</v>
      </c>
      <c r="G2" s="529"/>
      <c r="H2" s="529"/>
      <c r="I2" s="529"/>
      <c r="J2" s="51"/>
      <c r="K2" s="52"/>
      <c r="L2" s="52"/>
    </row>
    <row r="3" spans="1:13" s="53" customFormat="1" ht="12" customHeight="1" x14ac:dyDescent="0.15">
      <c r="A3" s="447"/>
      <c r="B3" s="54"/>
      <c r="C3" s="54"/>
      <c r="D3" s="54"/>
      <c r="E3" s="54"/>
      <c r="F3" s="55" t="s">
        <v>6</v>
      </c>
      <c r="G3" s="55" t="s">
        <v>7</v>
      </c>
      <c r="H3" s="55" t="s">
        <v>8</v>
      </c>
      <c r="I3" s="56" t="s">
        <v>652</v>
      </c>
      <c r="J3" s="51"/>
      <c r="K3" s="52"/>
      <c r="L3" s="52"/>
    </row>
    <row r="4" spans="1:13" s="49" customFormat="1" ht="12" customHeight="1" x14ac:dyDescent="0.15">
      <c r="A4" s="57" t="s">
        <v>6</v>
      </c>
      <c r="B4" s="58">
        <v>100957</v>
      </c>
      <c r="C4" s="58">
        <v>100077</v>
      </c>
      <c r="D4" s="58">
        <v>99157</v>
      </c>
      <c r="E4" s="58">
        <v>98129</v>
      </c>
      <c r="F4" s="59">
        <f>SUM(F6:F10,F12:F16,F18:F22,F24:F28,F30:F34,F36:F40,F42:F46,F48:F52,F54:F58,F60:F64,F71:F75,F77:F81,F83:F87,F89:F93,F95:F99,F101:F105,F107:F111,F113:F117,F119:F123,F125:F131)</f>
        <v>97039</v>
      </c>
      <c r="G4" s="59">
        <f>SUM(G6:G10,G12:G16,G18:G22,G24:G28,G30:G34,G36:G40,G42:G46,G48:G52,G54:G58,G60:G64,G71:G75,G77:G81,G83:G87,G89:G93,G95:G99,G101:G105,G107:G111,G113:G117,G119:G123,G125:G131)</f>
        <v>46639</v>
      </c>
      <c r="H4" s="59">
        <f>SUM(H6:H10,H12:H16,H18:H22,H24:H28,H30:H34,H36:H40,H42:H46,H48:H52,H54:H58,H60:H64,H71:H75,H77:H81,H83:H87,H89:H93,H95:H99,H101:H105,H107:H111,H113:H117,H119:H123,H125:H131)</f>
        <v>50400</v>
      </c>
      <c r="I4" s="60">
        <f t="shared" ref="I4:I35" si="0">F4/$F$4*100</f>
        <v>100</v>
      </c>
      <c r="J4" s="48"/>
      <c r="K4" s="45"/>
      <c r="L4" s="45"/>
    </row>
    <row r="5" spans="1:13" s="49" customFormat="1" ht="12" customHeight="1" x14ac:dyDescent="0.15">
      <c r="A5" s="61" t="s">
        <v>16</v>
      </c>
      <c r="B5" s="62">
        <v>4180</v>
      </c>
      <c r="C5" s="62">
        <v>4087</v>
      </c>
      <c r="D5" s="62">
        <v>3980</v>
      </c>
      <c r="E5" s="62">
        <v>3843</v>
      </c>
      <c r="F5" s="63">
        <f>SUM(F6:F10)</f>
        <v>3715</v>
      </c>
      <c r="G5" s="63">
        <f>SUM(G6:G10)</f>
        <v>1969</v>
      </c>
      <c r="H5" s="63">
        <f>SUM(H6:H10)</f>
        <v>1746</v>
      </c>
      <c r="I5" s="391">
        <f t="shared" si="0"/>
        <v>3.8283576706272733</v>
      </c>
      <c r="J5" s="48"/>
      <c r="K5" s="45"/>
      <c r="L5" s="45"/>
    </row>
    <row r="6" spans="1:13" s="49" customFormat="1" ht="12" customHeight="1" x14ac:dyDescent="0.15">
      <c r="A6" s="64">
        <v>0</v>
      </c>
      <c r="B6" s="65">
        <v>856</v>
      </c>
      <c r="C6" s="65">
        <v>774</v>
      </c>
      <c r="D6" s="65">
        <v>736</v>
      </c>
      <c r="E6" s="65">
        <v>707</v>
      </c>
      <c r="F6" s="66">
        <f>SUM(G6:H6)</f>
        <v>669</v>
      </c>
      <c r="G6" s="66">
        <v>348</v>
      </c>
      <c r="H6" s="66">
        <v>321</v>
      </c>
      <c r="I6" s="392">
        <f t="shared" si="0"/>
        <v>0.68941353476437306</v>
      </c>
      <c r="J6" s="48"/>
      <c r="K6" s="45"/>
      <c r="L6" s="45"/>
    </row>
    <row r="7" spans="1:13" s="49" customFormat="1" ht="12" customHeight="1" x14ac:dyDescent="0.15">
      <c r="A7" s="64">
        <v>1</v>
      </c>
      <c r="B7" s="65">
        <v>793</v>
      </c>
      <c r="C7" s="65">
        <v>869</v>
      </c>
      <c r="D7" s="65">
        <v>800</v>
      </c>
      <c r="E7" s="65">
        <v>752</v>
      </c>
      <c r="F7" s="66">
        <f>SUM(G7:H7)</f>
        <v>718</v>
      </c>
      <c r="G7" s="66">
        <v>356</v>
      </c>
      <c r="H7" s="66">
        <v>362</v>
      </c>
      <c r="I7" s="392">
        <f t="shared" si="0"/>
        <v>0.73990869650346769</v>
      </c>
      <c r="J7" s="48"/>
      <c r="K7" s="45"/>
      <c r="L7" s="45"/>
      <c r="M7" s="67"/>
    </row>
    <row r="8" spans="1:13" s="49" customFormat="1" ht="12" customHeight="1" x14ac:dyDescent="0.15">
      <c r="A8" s="64">
        <v>2</v>
      </c>
      <c r="B8" s="65">
        <v>822</v>
      </c>
      <c r="C8" s="65">
        <v>780</v>
      </c>
      <c r="D8" s="65">
        <v>859</v>
      </c>
      <c r="E8" s="65">
        <v>772</v>
      </c>
      <c r="F8" s="66">
        <f>SUM(G8:H8)</f>
        <v>736</v>
      </c>
      <c r="G8" s="66">
        <v>413</v>
      </c>
      <c r="H8" s="66">
        <v>323</v>
      </c>
      <c r="I8" s="392">
        <f t="shared" si="0"/>
        <v>0.75845793959129826</v>
      </c>
      <c r="J8" s="48"/>
      <c r="K8" s="45"/>
      <c r="L8" s="45"/>
    </row>
    <row r="9" spans="1:13" s="49" customFormat="1" ht="12" customHeight="1" x14ac:dyDescent="0.15">
      <c r="A9" s="64">
        <v>3</v>
      </c>
      <c r="B9" s="65">
        <v>854</v>
      </c>
      <c r="C9" s="65">
        <v>817</v>
      </c>
      <c r="D9" s="65">
        <v>773</v>
      </c>
      <c r="E9" s="65">
        <v>843</v>
      </c>
      <c r="F9" s="66">
        <f>SUM(G9:H9)</f>
        <v>764</v>
      </c>
      <c r="G9" s="66">
        <v>407</v>
      </c>
      <c r="H9" s="66">
        <v>357</v>
      </c>
      <c r="I9" s="392">
        <f t="shared" si="0"/>
        <v>0.78731231772792376</v>
      </c>
      <c r="J9" s="48"/>
      <c r="K9" s="45"/>
      <c r="L9" s="45"/>
    </row>
    <row r="10" spans="1:13" s="49" customFormat="1" ht="12" customHeight="1" x14ac:dyDescent="0.15">
      <c r="A10" s="64">
        <v>4</v>
      </c>
      <c r="B10" s="65">
        <v>855</v>
      </c>
      <c r="C10" s="65">
        <v>847</v>
      </c>
      <c r="D10" s="65">
        <v>812</v>
      </c>
      <c r="E10" s="65">
        <v>769</v>
      </c>
      <c r="F10" s="66">
        <f>SUM(G10:H10)</f>
        <v>828</v>
      </c>
      <c r="G10" s="66">
        <v>445</v>
      </c>
      <c r="H10" s="66">
        <v>383</v>
      </c>
      <c r="I10" s="392">
        <f t="shared" si="0"/>
        <v>0.85326518204021062</v>
      </c>
      <c r="J10" s="48"/>
      <c r="K10" s="45"/>
      <c r="L10" s="45"/>
    </row>
    <row r="11" spans="1:13" s="49" customFormat="1" ht="12" customHeight="1" x14ac:dyDescent="0.15">
      <c r="A11" s="61" t="s">
        <v>17</v>
      </c>
      <c r="B11" s="62">
        <v>4449</v>
      </c>
      <c r="C11" s="62">
        <v>4397</v>
      </c>
      <c r="D11" s="62">
        <v>4318</v>
      </c>
      <c r="E11" s="62">
        <v>4217</v>
      </c>
      <c r="F11" s="63">
        <f>SUM(F12:F16)</f>
        <v>4080</v>
      </c>
      <c r="G11" s="63">
        <f>SUM(G12:G16)</f>
        <v>2105</v>
      </c>
      <c r="H11" s="63">
        <f>SUM(H12:H16)</f>
        <v>1975</v>
      </c>
      <c r="I11" s="391">
        <f t="shared" si="0"/>
        <v>4.204495099908284</v>
      </c>
      <c r="J11" s="48"/>
      <c r="K11" s="45"/>
      <c r="L11" s="45"/>
    </row>
    <row r="12" spans="1:13" s="49" customFormat="1" ht="12" customHeight="1" x14ac:dyDescent="0.15">
      <c r="A12" s="64">
        <v>5</v>
      </c>
      <c r="B12" s="65">
        <v>843</v>
      </c>
      <c r="C12" s="65">
        <v>842</v>
      </c>
      <c r="D12" s="65">
        <v>850</v>
      </c>
      <c r="E12" s="65">
        <v>807</v>
      </c>
      <c r="F12" s="66">
        <f>SUM(G12:H12)</f>
        <v>777</v>
      </c>
      <c r="G12" s="66">
        <v>392</v>
      </c>
      <c r="H12" s="66">
        <v>385</v>
      </c>
      <c r="I12" s="392">
        <f t="shared" si="0"/>
        <v>0.80070899329135714</v>
      </c>
      <c r="J12" s="48"/>
      <c r="K12" s="45"/>
      <c r="L12" s="45"/>
    </row>
    <row r="13" spans="1:13" s="49" customFormat="1" ht="12" customHeight="1" x14ac:dyDescent="0.15">
      <c r="A13" s="64">
        <v>6</v>
      </c>
      <c r="B13" s="65">
        <v>897</v>
      </c>
      <c r="C13" s="65">
        <v>839</v>
      </c>
      <c r="D13" s="65">
        <v>848</v>
      </c>
      <c r="E13" s="65">
        <v>843</v>
      </c>
      <c r="F13" s="66">
        <f>SUM(G13:H13)</f>
        <v>801</v>
      </c>
      <c r="G13" s="66">
        <v>415</v>
      </c>
      <c r="H13" s="66">
        <v>386</v>
      </c>
      <c r="I13" s="392">
        <f t="shared" si="0"/>
        <v>0.8254413174084646</v>
      </c>
      <c r="J13" s="48"/>
      <c r="K13" s="45"/>
      <c r="L13" s="45"/>
    </row>
    <row r="14" spans="1:13" s="49" customFormat="1" ht="12" customHeight="1" x14ac:dyDescent="0.15">
      <c r="A14" s="64">
        <v>7</v>
      </c>
      <c r="B14" s="65">
        <v>894</v>
      </c>
      <c r="C14" s="65">
        <v>887</v>
      </c>
      <c r="D14" s="65">
        <v>838</v>
      </c>
      <c r="E14" s="65">
        <v>842</v>
      </c>
      <c r="F14" s="66">
        <f>SUM(G14:H14)</f>
        <v>836</v>
      </c>
      <c r="G14" s="66">
        <v>447</v>
      </c>
      <c r="H14" s="66">
        <v>389</v>
      </c>
      <c r="I14" s="392">
        <f t="shared" si="0"/>
        <v>0.86150929007924648</v>
      </c>
      <c r="J14" s="48"/>
      <c r="K14" s="45"/>
      <c r="L14" s="45"/>
    </row>
    <row r="15" spans="1:13" s="49" customFormat="1" ht="12" customHeight="1" x14ac:dyDescent="0.15">
      <c r="A15" s="64">
        <v>8</v>
      </c>
      <c r="B15" s="65">
        <v>931</v>
      </c>
      <c r="C15" s="65">
        <v>892</v>
      </c>
      <c r="D15" s="65">
        <v>895</v>
      </c>
      <c r="E15" s="65">
        <v>831</v>
      </c>
      <c r="F15" s="66">
        <f>SUM(G15:H15)</f>
        <v>835</v>
      </c>
      <c r="G15" s="66">
        <v>420</v>
      </c>
      <c r="H15" s="66">
        <v>415</v>
      </c>
      <c r="I15" s="392">
        <f t="shared" si="0"/>
        <v>0.86047877657436711</v>
      </c>
      <c r="J15" s="48"/>
      <c r="K15" s="45"/>
      <c r="L15" s="45"/>
    </row>
    <row r="16" spans="1:13" s="49" customFormat="1" ht="12" customHeight="1" x14ac:dyDescent="0.15">
      <c r="A16" s="64">
        <v>9</v>
      </c>
      <c r="B16" s="65">
        <v>884</v>
      </c>
      <c r="C16" s="65">
        <v>937</v>
      </c>
      <c r="D16" s="65">
        <v>887</v>
      </c>
      <c r="E16" s="65">
        <v>894</v>
      </c>
      <c r="F16" s="66">
        <f>SUM(G16:H16)</f>
        <v>831</v>
      </c>
      <c r="G16" s="66">
        <v>431</v>
      </c>
      <c r="H16" s="66">
        <v>400</v>
      </c>
      <c r="I16" s="392">
        <f t="shared" si="0"/>
        <v>0.85635672255484907</v>
      </c>
      <c r="J16" s="48"/>
      <c r="K16" s="45"/>
      <c r="L16" s="45"/>
    </row>
    <row r="17" spans="1:12" s="49" customFormat="1" ht="12" customHeight="1" x14ac:dyDescent="0.15">
      <c r="A17" s="61" t="s">
        <v>18</v>
      </c>
      <c r="B17" s="62">
        <v>4747</v>
      </c>
      <c r="C17" s="62">
        <v>4621</v>
      </c>
      <c r="D17" s="62">
        <v>4546</v>
      </c>
      <c r="E17" s="62">
        <v>4525</v>
      </c>
      <c r="F17" s="63">
        <f>SUM(F18:F22)</f>
        <v>4463</v>
      </c>
      <c r="G17" s="63">
        <f>SUM(G18:G22)</f>
        <v>2255</v>
      </c>
      <c r="H17" s="63">
        <f>SUM(H18:H22)</f>
        <v>2208</v>
      </c>
      <c r="I17" s="391">
        <f t="shared" si="0"/>
        <v>4.5991817722771255</v>
      </c>
      <c r="J17" s="48"/>
      <c r="K17" s="45"/>
      <c r="L17" s="45"/>
    </row>
    <row r="18" spans="1:12" s="49" customFormat="1" ht="12" customHeight="1" x14ac:dyDescent="0.15">
      <c r="A18" s="64">
        <v>10</v>
      </c>
      <c r="B18" s="65">
        <v>891</v>
      </c>
      <c r="C18" s="65">
        <v>892</v>
      </c>
      <c r="D18" s="65">
        <v>936</v>
      </c>
      <c r="E18" s="65">
        <v>888</v>
      </c>
      <c r="F18" s="66">
        <f>SUM(G18:H18)</f>
        <v>887</v>
      </c>
      <c r="G18" s="66">
        <v>451</v>
      </c>
      <c r="H18" s="66">
        <v>436</v>
      </c>
      <c r="I18" s="392">
        <f t="shared" si="0"/>
        <v>0.91406547882810008</v>
      </c>
      <c r="J18" s="48"/>
      <c r="K18" s="45"/>
      <c r="L18" s="45"/>
    </row>
    <row r="19" spans="1:12" s="49" customFormat="1" ht="12" customHeight="1" x14ac:dyDescent="0.15">
      <c r="A19" s="64">
        <v>11</v>
      </c>
      <c r="B19" s="65">
        <v>930</v>
      </c>
      <c r="C19" s="65">
        <v>892</v>
      </c>
      <c r="D19" s="65">
        <v>890</v>
      </c>
      <c r="E19" s="65">
        <v>927</v>
      </c>
      <c r="F19" s="66">
        <f>SUM(G19:H19)</f>
        <v>884</v>
      </c>
      <c r="G19" s="66">
        <v>439</v>
      </c>
      <c r="H19" s="66">
        <v>445</v>
      </c>
      <c r="I19" s="392">
        <f t="shared" si="0"/>
        <v>0.91097393831346163</v>
      </c>
      <c r="J19" s="48"/>
      <c r="K19" s="45"/>
      <c r="L19" s="45"/>
    </row>
    <row r="20" spans="1:12" s="49" customFormat="1" ht="12" customHeight="1" x14ac:dyDescent="0.15">
      <c r="A20" s="64">
        <v>12</v>
      </c>
      <c r="B20" s="65">
        <v>901</v>
      </c>
      <c r="C20" s="65">
        <v>924</v>
      </c>
      <c r="D20" s="65">
        <v>893</v>
      </c>
      <c r="E20" s="65">
        <v>889</v>
      </c>
      <c r="F20" s="66">
        <f>SUM(G20:H20)</f>
        <v>921</v>
      </c>
      <c r="G20" s="66">
        <v>461</v>
      </c>
      <c r="H20" s="66">
        <v>460</v>
      </c>
      <c r="I20" s="392">
        <f t="shared" si="0"/>
        <v>0.94910293799400236</v>
      </c>
      <c r="J20" s="48"/>
      <c r="K20" s="45"/>
      <c r="L20" s="45"/>
    </row>
    <row r="21" spans="1:12" s="49" customFormat="1" ht="12" customHeight="1" x14ac:dyDescent="0.15">
      <c r="A21" s="64">
        <v>13</v>
      </c>
      <c r="B21" s="65">
        <v>1007</v>
      </c>
      <c r="C21" s="65">
        <v>902</v>
      </c>
      <c r="D21" s="65">
        <v>927</v>
      </c>
      <c r="E21" s="65">
        <v>893</v>
      </c>
      <c r="F21" s="66">
        <f>SUM(G21:H21)</f>
        <v>879</v>
      </c>
      <c r="G21" s="66">
        <v>441</v>
      </c>
      <c r="H21" s="66">
        <v>438</v>
      </c>
      <c r="I21" s="392">
        <f t="shared" si="0"/>
        <v>0.90582137078906422</v>
      </c>
      <c r="J21" s="48"/>
      <c r="K21" s="45"/>
      <c r="L21" s="45"/>
    </row>
    <row r="22" spans="1:12" s="49" customFormat="1" ht="12" customHeight="1" x14ac:dyDescent="0.15">
      <c r="A22" s="64">
        <v>14</v>
      </c>
      <c r="B22" s="65">
        <v>1018</v>
      </c>
      <c r="C22" s="65">
        <v>1011</v>
      </c>
      <c r="D22" s="65">
        <v>900</v>
      </c>
      <c r="E22" s="65">
        <v>928</v>
      </c>
      <c r="F22" s="66">
        <f>SUM(G22:H22)</f>
        <v>892</v>
      </c>
      <c r="G22" s="66">
        <v>463</v>
      </c>
      <c r="H22" s="66">
        <v>429</v>
      </c>
      <c r="I22" s="392">
        <f t="shared" si="0"/>
        <v>0.91921804635249749</v>
      </c>
      <c r="J22" s="48"/>
      <c r="K22" s="45"/>
      <c r="L22" s="45"/>
    </row>
    <row r="23" spans="1:12" s="49" customFormat="1" ht="12" customHeight="1" x14ac:dyDescent="0.15">
      <c r="A23" s="61" t="s">
        <v>19</v>
      </c>
      <c r="B23" s="62">
        <v>4858</v>
      </c>
      <c r="C23" s="62">
        <v>5033</v>
      </c>
      <c r="D23" s="62">
        <v>5031</v>
      </c>
      <c r="E23" s="62">
        <v>4900</v>
      </c>
      <c r="F23" s="63">
        <f>SUM(F24:F28)</f>
        <v>4736</v>
      </c>
      <c r="G23" s="63">
        <f>SUM(G24:G28)</f>
        <v>2325</v>
      </c>
      <c r="H23" s="63">
        <f>SUM(H24:H28)</f>
        <v>2411</v>
      </c>
      <c r="I23" s="391">
        <f t="shared" si="0"/>
        <v>4.8805119591092243</v>
      </c>
      <c r="J23" s="48"/>
      <c r="K23" s="45"/>
      <c r="L23" s="45"/>
    </row>
    <row r="24" spans="1:12" s="49" customFormat="1" ht="12" customHeight="1" x14ac:dyDescent="0.15">
      <c r="A24" s="64">
        <v>15</v>
      </c>
      <c r="B24" s="65">
        <v>1058</v>
      </c>
      <c r="C24" s="65">
        <v>1022</v>
      </c>
      <c r="D24" s="65">
        <v>1007</v>
      </c>
      <c r="E24" s="65">
        <v>900</v>
      </c>
      <c r="F24" s="66">
        <f>SUM(G24:H24)</f>
        <v>919</v>
      </c>
      <c r="G24" s="66">
        <v>459</v>
      </c>
      <c r="H24" s="66">
        <v>460</v>
      </c>
      <c r="I24" s="392">
        <f t="shared" si="0"/>
        <v>0.9470419109842434</v>
      </c>
      <c r="J24" s="48"/>
      <c r="K24" s="45"/>
      <c r="L24" s="45"/>
    </row>
    <row r="25" spans="1:12" s="49" customFormat="1" ht="12" customHeight="1" x14ac:dyDescent="0.15">
      <c r="A25" s="64">
        <v>16</v>
      </c>
      <c r="B25" s="65">
        <v>1016</v>
      </c>
      <c r="C25" s="65">
        <v>1061</v>
      </c>
      <c r="D25" s="65">
        <v>1015</v>
      </c>
      <c r="E25" s="65">
        <v>1003</v>
      </c>
      <c r="F25" s="66">
        <f>SUM(G25:H25)</f>
        <v>895</v>
      </c>
      <c r="G25" s="66">
        <v>478</v>
      </c>
      <c r="H25" s="66">
        <v>417</v>
      </c>
      <c r="I25" s="392">
        <f t="shared" si="0"/>
        <v>0.92230958686713593</v>
      </c>
      <c r="J25" s="48"/>
      <c r="K25" s="45"/>
      <c r="L25" s="45"/>
    </row>
    <row r="26" spans="1:12" s="49" customFormat="1" ht="12" customHeight="1" x14ac:dyDescent="0.15">
      <c r="A26" s="64">
        <v>17</v>
      </c>
      <c r="B26" s="65">
        <v>1013</v>
      </c>
      <c r="C26" s="65">
        <v>1015</v>
      </c>
      <c r="D26" s="65">
        <v>1061</v>
      </c>
      <c r="E26" s="65">
        <v>1020</v>
      </c>
      <c r="F26" s="66">
        <f>SUM(G26:H26)</f>
        <v>998</v>
      </c>
      <c r="G26" s="66">
        <v>495</v>
      </c>
      <c r="H26" s="66">
        <v>503</v>
      </c>
      <c r="I26" s="392">
        <f t="shared" si="0"/>
        <v>1.0284524778697224</v>
      </c>
      <c r="J26" s="48"/>
      <c r="K26" s="45"/>
      <c r="L26" s="45"/>
    </row>
    <row r="27" spans="1:12" s="49" customFormat="1" ht="12" customHeight="1" x14ac:dyDescent="0.15">
      <c r="A27" s="64">
        <v>18</v>
      </c>
      <c r="B27" s="65">
        <v>1008</v>
      </c>
      <c r="C27" s="65">
        <v>996</v>
      </c>
      <c r="D27" s="65">
        <v>995</v>
      </c>
      <c r="E27" s="65">
        <v>1016</v>
      </c>
      <c r="F27" s="66">
        <f>SUM(G27:H27)</f>
        <v>968</v>
      </c>
      <c r="G27" s="66">
        <v>454</v>
      </c>
      <c r="H27" s="66">
        <v>514</v>
      </c>
      <c r="I27" s="392">
        <f t="shared" si="0"/>
        <v>0.99753707272333803</v>
      </c>
      <c r="J27" s="48"/>
      <c r="K27" s="45"/>
      <c r="L27" s="45"/>
    </row>
    <row r="28" spans="1:12" s="49" customFormat="1" ht="12" customHeight="1" x14ac:dyDescent="0.15">
      <c r="A28" s="64">
        <v>19</v>
      </c>
      <c r="B28" s="65">
        <v>763</v>
      </c>
      <c r="C28" s="65">
        <v>939</v>
      </c>
      <c r="D28" s="65">
        <v>953</v>
      </c>
      <c r="E28" s="65">
        <v>961</v>
      </c>
      <c r="F28" s="66">
        <f>SUM(G28:H28)</f>
        <v>956</v>
      </c>
      <c r="G28" s="66">
        <v>439</v>
      </c>
      <c r="H28" s="66">
        <v>517</v>
      </c>
      <c r="I28" s="392">
        <f t="shared" si="0"/>
        <v>0.98517091066478413</v>
      </c>
      <c r="J28" s="48"/>
      <c r="K28" s="45"/>
      <c r="L28" s="45"/>
    </row>
    <row r="29" spans="1:12" s="49" customFormat="1" ht="12" customHeight="1" x14ac:dyDescent="0.15">
      <c r="A29" s="61" t="s">
        <v>20</v>
      </c>
      <c r="B29" s="62">
        <v>3082</v>
      </c>
      <c r="C29" s="62">
        <v>2983</v>
      </c>
      <c r="D29" s="62">
        <v>3099</v>
      </c>
      <c r="E29" s="62">
        <v>3399</v>
      </c>
      <c r="F29" s="63">
        <f>SUM(F30:F34)</f>
        <v>3746</v>
      </c>
      <c r="G29" s="63">
        <f>SUM(G30:G34)</f>
        <v>1880</v>
      </c>
      <c r="H29" s="63">
        <f>SUM(H30:H34)</f>
        <v>1866</v>
      </c>
      <c r="I29" s="391">
        <f t="shared" si="0"/>
        <v>3.8603035892785376</v>
      </c>
      <c r="J29" s="48"/>
      <c r="K29" s="45"/>
      <c r="L29" s="45"/>
    </row>
    <row r="30" spans="1:12" s="49" customFormat="1" ht="12" customHeight="1" x14ac:dyDescent="0.15">
      <c r="A30" s="64">
        <v>20</v>
      </c>
      <c r="B30" s="65">
        <v>573</v>
      </c>
      <c r="C30" s="65">
        <v>745</v>
      </c>
      <c r="D30" s="65">
        <v>899</v>
      </c>
      <c r="E30" s="65">
        <v>923</v>
      </c>
      <c r="F30" s="66">
        <f>SUM(G30:H30)</f>
        <v>926</v>
      </c>
      <c r="G30" s="66">
        <v>440</v>
      </c>
      <c r="H30" s="66">
        <v>486</v>
      </c>
      <c r="I30" s="392">
        <f t="shared" si="0"/>
        <v>0.95425550551839977</v>
      </c>
      <c r="J30" s="48"/>
      <c r="K30" s="45"/>
      <c r="L30" s="45"/>
    </row>
    <row r="31" spans="1:12" s="49" customFormat="1" ht="12" customHeight="1" x14ac:dyDescent="0.15">
      <c r="A31" s="64">
        <v>21</v>
      </c>
      <c r="B31" s="65">
        <v>561</v>
      </c>
      <c r="C31" s="65">
        <v>547</v>
      </c>
      <c r="D31" s="65">
        <v>706</v>
      </c>
      <c r="E31" s="65">
        <v>859</v>
      </c>
      <c r="F31" s="66">
        <f>SUM(G31:H31)</f>
        <v>866</v>
      </c>
      <c r="G31" s="66">
        <v>436</v>
      </c>
      <c r="H31" s="66">
        <v>430</v>
      </c>
      <c r="I31" s="392">
        <f t="shared" si="0"/>
        <v>0.89242469522563084</v>
      </c>
      <c r="J31" s="48"/>
      <c r="K31" s="45"/>
      <c r="L31" s="45"/>
    </row>
    <row r="32" spans="1:12" s="49" customFormat="1" ht="12" customHeight="1" x14ac:dyDescent="0.15">
      <c r="A32" s="64">
        <v>22</v>
      </c>
      <c r="B32" s="65">
        <v>548</v>
      </c>
      <c r="C32" s="65">
        <v>507</v>
      </c>
      <c r="D32" s="65">
        <v>500</v>
      </c>
      <c r="E32" s="65">
        <v>669</v>
      </c>
      <c r="F32" s="66">
        <f>SUM(G32:H32)</f>
        <v>837</v>
      </c>
      <c r="G32" s="66">
        <v>416</v>
      </c>
      <c r="H32" s="66">
        <v>421</v>
      </c>
      <c r="I32" s="392">
        <f t="shared" si="0"/>
        <v>0.86253980358412596</v>
      </c>
      <c r="J32" s="48"/>
      <c r="K32" s="45"/>
      <c r="L32" s="45"/>
    </row>
    <row r="33" spans="1:12" s="49" customFormat="1" ht="12" customHeight="1" x14ac:dyDescent="0.15">
      <c r="A33" s="64">
        <v>23</v>
      </c>
      <c r="B33" s="65">
        <v>653</v>
      </c>
      <c r="C33" s="65">
        <v>518</v>
      </c>
      <c r="D33" s="65">
        <v>464</v>
      </c>
      <c r="E33" s="65">
        <v>471</v>
      </c>
      <c r="F33" s="66">
        <f>SUM(G33:H33)</f>
        <v>633</v>
      </c>
      <c r="G33" s="66">
        <v>344</v>
      </c>
      <c r="H33" s="66">
        <v>289</v>
      </c>
      <c r="I33" s="392">
        <f t="shared" si="0"/>
        <v>0.6523150485887117</v>
      </c>
      <c r="J33" s="48"/>
      <c r="K33" s="45"/>
      <c r="L33" s="45"/>
    </row>
    <row r="34" spans="1:12" s="49" customFormat="1" ht="12" customHeight="1" x14ac:dyDescent="0.15">
      <c r="A34" s="64">
        <v>24</v>
      </c>
      <c r="B34" s="65">
        <v>747</v>
      </c>
      <c r="C34" s="65">
        <v>666</v>
      </c>
      <c r="D34" s="65">
        <v>530</v>
      </c>
      <c r="E34" s="65">
        <v>477</v>
      </c>
      <c r="F34" s="66">
        <f>SUM(G34:H34)</f>
        <v>484</v>
      </c>
      <c r="G34" s="66">
        <v>244</v>
      </c>
      <c r="H34" s="66">
        <v>240</v>
      </c>
      <c r="I34" s="392">
        <f t="shared" si="0"/>
        <v>0.49876853636166901</v>
      </c>
      <c r="J34" s="48"/>
      <c r="K34" s="45"/>
      <c r="L34" s="45"/>
    </row>
    <row r="35" spans="1:12" s="49" customFormat="1" ht="12" customHeight="1" x14ac:dyDescent="0.15">
      <c r="A35" s="61" t="s">
        <v>21</v>
      </c>
      <c r="B35" s="62">
        <v>4231</v>
      </c>
      <c r="C35" s="62">
        <v>4058</v>
      </c>
      <c r="D35" s="62">
        <v>3822</v>
      </c>
      <c r="E35" s="62">
        <v>3575</v>
      </c>
      <c r="F35" s="63">
        <f>SUM(F36:F40)</f>
        <v>3232</v>
      </c>
      <c r="G35" s="63">
        <f>SUM(G36:G40)</f>
        <v>1650</v>
      </c>
      <c r="H35" s="63">
        <f>SUM(H36:H40)</f>
        <v>1582</v>
      </c>
      <c r="I35" s="391">
        <f t="shared" si="0"/>
        <v>3.3306196477704839</v>
      </c>
      <c r="J35" s="48"/>
      <c r="K35" s="45"/>
      <c r="L35" s="45"/>
    </row>
    <row r="36" spans="1:12" s="49" customFormat="1" ht="12" customHeight="1" x14ac:dyDescent="0.15">
      <c r="A36" s="64">
        <v>25</v>
      </c>
      <c r="B36" s="65">
        <v>800</v>
      </c>
      <c r="C36" s="65">
        <v>760</v>
      </c>
      <c r="D36" s="65">
        <v>666</v>
      </c>
      <c r="E36" s="65">
        <v>555</v>
      </c>
      <c r="F36" s="66">
        <f>SUM(G36:H36)</f>
        <v>474</v>
      </c>
      <c r="G36" s="66">
        <v>228</v>
      </c>
      <c r="H36" s="66">
        <v>246</v>
      </c>
      <c r="I36" s="392">
        <f t="shared" ref="I36:I64" si="1">F36/$F$4*100</f>
        <v>0.48846340131287419</v>
      </c>
      <c r="J36" s="48"/>
      <c r="K36" s="45"/>
      <c r="L36" s="45"/>
    </row>
    <row r="37" spans="1:12" s="49" customFormat="1" ht="12" customHeight="1" x14ac:dyDescent="0.15">
      <c r="A37" s="64">
        <v>26</v>
      </c>
      <c r="B37" s="65">
        <v>814</v>
      </c>
      <c r="C37" s="65">
        <v>783</v>
      </c>
      <c r="D37" s="65">
        <v>770</v>
      </c>
      <c r="E37" s="65">
        <v>666</v>
      </c>
      <c r="F37" s="66">
        <f>SUM(G37:H37)</f>
        <v>554</v>
      </c>
      <c r="G37" s="66">
        <v>266</v>
      </c>
      <c r="H37" s="66">
        <v>288</v>
      </c>
      <c r="I37" s="392">
        <f t="shared" si="1"/>
        <v>0.57090448170323271</v>
      </c>
      <c r="J37" s="48"/>
      <c r="K37" s="45"/>
      <c r="L37" s="45"/>
    </row>
    <row r="38" spans="1:12" s="49" customFormat="1" ht="12" customHeight="1" x14ac:dyDescent="0.15">
      <c r="A38" s="64">
        <v>27</v>
      </c>
      <c r="B38" s="65">
        <v>837</v>
      </c>
      <c r="C38" s="65">
        <v>816</v>
      </c>
      <c r="D38" s="65">
        <v>763</v>
      </c>
      <c r="E38" s="65">
        <v>776</v>
      </c>
      <c r="F38" s="66">
        <f>SUM(G38:H38)</f>
        <v>661</v>
      </c>
      <c r="G38" s="66">
        <v>341</v>
      </c>
      <c r="H38" s="66">
        <v>320</v>
      </c>
      <c r="I38" s="392">
        <f t="shared" si="1"/>
        <v>0.6811694267253372</v>
      </c>
      <c r="J38" s="48"/>
      <c r="K38" s="45"/>
      <c r="L38" s="45"/>
    </row>
    <row r="39" spans="1:12" s="49" customFormat="1" ht="12" customHeight="1" x14ac:dyDescent="0.15">
      <c r="A39" s="64">
        <v>28</v>
      </c>
      <c r="B39" s="65">
        <v>854</v>
      </c>
      <c r="C39" s="65">
        <v>833</v>
      </c>
      <c r="D39" s="65">
        <v>804</v>
      </c>
      <c r="E39" s="65">
        <v>774</v>
      </c>
      <c r="F39" s="66">
        <f>SUM(G39:H39)</f>
        <v>781</v>
      </c>
      <c r="G39" s="66">
        <v>395</v>
      </c>
      <c r="H39" s="66">
        <v>386</v>
      </c>
      <c r="I39" s="392">
        <f t="shared" si="1"/>
        <v>0.80483104731087496</v>
      </c>
      <c r="J39" s="48"/>
      <c r="K39" s="45"/>
      <c r="L39" s="45"/>
    </row>
    <row r="40" spans="1:12" s="49" customFormat="1" ht="12" customHeight="1" x14ac:dyDescent="0.15">
      <c r="A40" s="64">
        <v>29</v>
      </c>
      <c r="B40" s="65">
        <v>926</v>
      </c>
      <c r="C40" s="65">
        <v>866</v>
      </c>
      <c r="D40" s="65">
        <v>819</v>
      </c>
      <c r="E40" s="65">
        <v>804</v>
      </c>
      <c r="F40" s="66">
        <f>SUM(G40:H40)</f>
        <v>762</v>
      </c>
      <c r="G40" s="66">
        <v>420</v>
      </c>
      <c r="H40" s="66">
        <v>342</v>
      </c>
      <c r="I40" s="392">
        <f t="shared" si="1"/>
        <v>0.7852512907181648</v>
      </c>
      <c r="J40" s="48"/>
      <c r="K40" s="45"/>
      <c r="L40" s="45"/>
    </row>
    <row r="41" spans="1:12" s="49" customFormat="1" ht="12" customHeight="1" x14ac:dyDescent="0.15">
      <c r="A41" s="61" t="s">
        <v>22</v>
      </c>
      <c r="B41" s="62">
        <v>4853</v>
      </c>
      <c r="C41" s="62">
        <v>4772</v>
      </c>
      <c r="D41" s="62">
        <v>4633</v>
      </c>
      <c r="E41" s="62">
        <v>4417</v>
      </c>
      <c r="F41" s="63">
        <f>SUM(F42:F46)</f>
        <v>4316</v>
      </c>
      <c r="G41" s="63">
        <f>SUM(G42:G46)</f>
        <v>2179</v>
      </c>
      <c r="H41" s="63">
        <f>SUM(H42:H46)</f>
        <v>2137</v>
      </c>
      <c r="I41" s="391">
        <f t="shared" si="1"/>
        <v>4.4476962870598422</v>
      </c>
      <c r="J41" s="48"/>
      <c r="K41" s="45"/>
      <c r="L41" s="45"/>
    </row>
    <row r="42" spans="1:12" s="49" customFormat="1" ht="12" customHeight="1" x14ac:dyDescent="0.15">
      <c r="A42" s="64">
        <v>30</v>
      </c>
      <c r="B42" s="65">
        <v>927</v>
      </c>
      <c r="C42" s="65">
        <v>912</v>
      </c>
      <c r="D42" s="65">
        <v>869</v>
      </c>
      <c r="E42" s="65">
        <v>808</v>
      </c>
      <c r="F42" s="66">
        <f>SUM(G42:H42)</f>
        <v>825</v>
      </c>
      <c r="G42" s="66">
        <v>390</v>
      </c>
      <c r="H42" s="66">
        <v>435</v>
      </c>
      <c r="I42" s="392">
        <f t="shared" si="1"/>
        <v>0.85017364152557218</v>
      </c>
      <c r="J42" s="48"/>
      <c r="K42" s="45"/>
      <c r="L42" s="45"/>
    </row>
    <row r="43" spans="1:12" s="49" customFormat="1" ht="12" customHeight="1" x14ac:dyDescent="0.15">
      <c r="A43" s="64">
        <v>31</v>
      </c>
      <c r="B43" s="65">
        <v>949</v>
      </c>
      <c r="C43" s="65">
        <v>935</v>
      </c>
      <c r="D43" s="65">
        <v>906</v>
      </c>
      <c r="E43" s="65">
        <v>864</v>
      </c>
      <c r="F43" s="66">
        <f>SUM(G43:H43)</f>
        <v>830</v>
      </c>
      <c r="G43" s="66">
        <v>426</v>
      </c>
      <c r="H43" s="66">
        <v>404</v>
      </c>
      <c r="I43" s="392">
        <f t="shared" si="1"/>
        <v>0.85532620904996948</v>
      </c>
      <c r="J43" s="48"/>
      <c r="K43" s="45"/>
      <c r="L43" s="45"/>
    </row>
    <row r="44" spans="1:12" s="49" customFormat="1" ht="12" customHeight="1" x14ac:dyDescent="0.15">
      <c r="A44" s="64">
        <v>32</v>
      </c>
      <c r="B44" s="65">
        <v>996</v>
      </c>
      <c r="C44" s="65">
        <v>967</v>
      </c>
      <c r="D44" s="65">
        <v>940</v>
      </c>
      <c r="E44" s="65">
        <v>893</v>
      </c>
      <c r="F44" s="66">
        <f>SUM(G44:H44)</f>
        <v>846</v>
      </c>
      <c r="G44" s="66">
        <v>440</v>
      </c>
      <c r="H44" s="66">
        <v>406</v>
      </c>
      <c r="I44" s="392">
        <f t="shared" si="1"/>
        <v>0.87181442512804141</v>
      </c>
      <c r="J44" s="48"/>
      <c r="K44" s="45"/>
      <c r="L44" s="45"/>
    </row>
    <row r="45" spans="1:12" s="49" customFormat="1" ht="12" customHeight="1" x14ac:dyDescent="0.15">
      <c r="A45" s="64">
        <v>33</v>
      </c>
      <c r="B45" s="65">
        <v>975</v>
      </c>
      <c r="C45" s="65">
        <v>982</v>
      </c>
      <c r="D45" s="65">
        <v>956</v>
      </c>
      <c r="E45" s="65">
        <v>917</v>
      </c>
      <c r="F45" s="66">
        <f>SUM(G45:H45)</f>
        <v>921</v>
      </c>
      <c r="G45" s="66">
        <v>472</v>
      </c>
      <c r="H45" s="66">
        <v>449</v>
      </c>
      <c r="I45" s="392">
        <f t="shared" si="1"/>
        <v>0.94910293799400236</v>
      </c>
      <c r="J45" s="48"/>
      <c r="K45" s="45"/>
      <c r="L45" s="45"/>
    </row>
    <row r="46" spans="1:12" s="49" customFormat="1" ht="12" customHeight="1" x14ac:dyDescent="0.15">
      <c r="A46" s="64">
        <v>34</v>
      </c>
      <c r="B46" s="65">
        <v>1006</v>
      </c>
      <c r="C46" s="65">
        <v>976</v>
      </c>
      <c r="D46" s="65">
        <v>962</v>
      </c>
      <c r="E46" s="65">
        <v>935</v>
      </c>
      <c r="F46" s="66">
        <f>SUM(G46:H46)</f>
        <v>894</v>
      </c>
      <c r="G46" s="66">
        <v>451</v>
      </c>
      <c r="H46" s="66">
        <v>443</v>
      </c>
      <c r="I46" s="392">
        <f t="shared" si="1"/>
        <v>0.92127907336225645</v>
      </c>
      <c r="J46" s="48"/>
      <c r="K46" s="45"/>
      <c r="L46" s="45"/>
    </row>
    <row r="47" spans="1:12" s="49" customFormat="1" ht="12" customHeight="1" x14ac:dyDescent="0.15">
      <c r="A47" s="61" t="s">
        <v>23</v>
      </c>
      <c r="B47" s="62">
        <v>5688</v>
      </c>
      <c r="C47" s="62">
        <v>5470</v>
      </c>
      <c r="D47" s="62">
        <v>5232</v>
      </c>
      <c r="E47" s="62">
        <v>5067</v>
      </c>
      <c r="F47" s="63">
        <f>SUM(F48:F52)</f>
        <v>4854</v>
      </c>
      <c r="G47" s="63">
        <f>SUM(G48:G52)</f>
        <v>2426</v>
      </c>
      <c r="H47" s="63">
        <f>SUM(H48:H52)</f>
        <v>2428</v>
      </c>
      <c r="I47" s="391">
        <f t="shared" si="1"/>
        <v>5.002112552685003</v>
      </c>
      <c r="J47" s="48"/>
      <c r="K47" s="45"/>
      <c r="L47" s="45"/>
    </row>
    <row r="48" spans="1:12" s="49" customFormat="1" ht="12" customHeight="1" x14ac:dyDescent="0.15">
      <c r="A48" s="64">
        <v>35</v>
      </c>
      <c r="B48" s="65">
        <v>1086</v>
      </c>
      <c r="C48" s="65">
        <v>984</v>
      </c>
      <c r="D48" s="65">
        <v>974</v>
      </c>
      <c r="E48" s="65">
        <v>966</v>
      </c>
      <c r="F48" s="66">
        <f>SUM(G48:H48)</f>
        <v>921</v>
      </c>
      <c r="G48" s="66">
        <v>478</v>
      </c>
      <c r="H48" s="66">
        <v>443</v>
      </c>
      <c r="I48" s="392">
        <f t="shared" si="1"/>
        <v>0.94910293799400236</v>
      </c>
      <c r="J48" s="48"/>
      <c r="K48" s="45"/>
      <c r="L48" s="45"/>
    </row>
    <row r="49" spans="1:12" s="49" customFormat="1" ht="12" customHeight="1" x14ac:dyDescent="0.15">
      <c r="A49" s="64">
        <v>36</v>
      </c>
      <c r="B49" s="65">
        <v>1111</v>
      </c>
      <c r="C49" s="65">
        <v>1095</v>
      </c>
      <c r="D49" s="65">
        <v>976</v>
      </c>
      <c r="E49" s="65">
        <v>959</v>
      </c>
      <c r="F49" s="66">
        <f>SUM(G49:H49)</f>
        <v>947</v>
      </c>
      <c r="G49" s="66">
        <v>477</v>
      </c>
      <c r="H49" s="66">
        <v>470</v>
      </c>
      <c r="I49" s="392">
        <f t="shared" si="1"/>
        <v>0.97589628912086901</v>
      </c>
      <c r="J49" s="48"/>
      <c r="K49" s="45"/>
      <c r="L49" s="45"/>
    </row>
    <row r="50" spans="1:12" s="49" customFormat="1" ht="12" customHeight="1" x14ac:dyDescent="0.15">
      <c r="A50" s="64">
        <v>37</v>
      </c>
      <c r="B50" s="65">
        <v>1120</v>
      </c>
      <c r="C50" s="65">
        <v>1102</v>
      </c>
      <c r="D50" s="65">
        <v>1073</v>
      </c>
      <c r="E50" s="65">
        <v>969</v>
      </c>
      <c r="F50" s="66">
        <f>SUM(G50:H50)</f>
        <v>955</v>
      </c>
      <c r="G50" s="66">
        <v>471</v>
      </c>
      <c r="H50" s="66">
        <v>484</v>
      </c>
      <c r="I50" s="392">
        <f t="shared" si="1"/>
        <v>0.98414039715990476</v>
      </c>
      <c r="J50" s="48"/>
      <c r="K50" s="45"/>
      <c r="L50" s="45"/>
    </row>
    <row r="51" spans="1:12" s="49" customFormat="1" ht="12" customHeight="1" x14ac:dyDescent="0.15">
      <c r="A51" s="64">
        <v>38</v>
      </c>
      <c r="B51" s="65">
        <v>1176</v>
      </c>
      <c r="C51" s="65">
        <v>1119</v>
      </c>
      <c r="D51" s="65">
        <v>1102</v>
      </c>
      <c r="E51" s="65">
        <v>1070</v>
      </c>
      <c r="F51" s="66">
        <f>SUM(G51:H51)</f>
        <v>958</v>
      </c>
      <c r="G51" s="66">
        <v>471</v>
      </c>
      <c r="H51" s="66">
        <v>487</v>
      </c>
      <c r="I51" s="392">
        <f t="shared" si="1"/>
        <v>0.98723193767454331</v>
      </c>
      <c r="J51" s="48"/>
      <c r="K51" s="45"/>
      <c r="L51" s="45"/>
    </row>
    <row r="52" spans="1:12" s="49" customFormat="1" ht="12" customHeight="1" x14ac:dyDescent="0.15">
      <c r="A52" s="64">
        <v>39</v>
      </c>
      <c r="B52" s="65">
        <v>1195</v>
      </c>
      <c r="C52" s="65">
        <v>1170</v>
      </c>
      <c r="D52" s="65">
        <v>1107</v>
      </c>
      <c r="E52" s="65">
        <v>1103</v>
      </c>
      <c r="F52" s="66">
        <f>SUM(G52:H52)</f>
        <v>1073</v>
      </c>
      <c r="G52" s="66">
        <v>529</v>
      </c>
      <c r="H52" s="66">
        <v>544</v>
      </c>
      <c r="I52" s="392">
        <f t="shared" si="1"/>
        <v>1.1057409907356837</v>
      </c>
      <c r="J52" s="48"/>
      <c r="K52" s="45"/>
      <c r="L52" s="45"/>
    </row>
    <row r="53" spans="1:12" s="49" customFormat="1" ht="12" customHeight="1" x14ac:dyDescent="0.15">
      <c r="A53" s="61" t="s">
        <v>24</v>
      </c>
      <c r="B53" s="62">
        <v>6823</v>
      </c>
      <c r="C53" s="62">
        <v>6665</v>
      </c>
      <c r="D53" s="62">
        <v>6428</v>
      </c>
      <c r="E53" s="62">
        <v>6072</v>
      </c>
      <c r="F53" s="63">
        <f>SUM(F54:F58)</f>
        <v>5813</v>
      </c>
      <c r="G53" s="63">
        <f>SUM(G54:G58)</f>
        <v>2949</v>
      </c>
      <c r="H53" s="63">
        <f>SUM(H54:H58)</f>
        <v>2864</v>
      </c>
      <c r="I53" s="391">
        <f t="shared" si="1"/>
        <v>5.9903750038644255</v>
      </c>
      <c r="J53" s="48"/>
      <c r="K53" s="45"/>
      <c r="L53" s="45"/>
    </row>
    <row r="54" spans="1:12" s="49" customFormat="1" ht="12" customHeight="1" x14ac:dyDescent="0.15">
      <c r="A54" s="64">
        <v>40</v>
      </c>
      <c r="B54" s="65">
        <v>1287</v>
      </c>
      <c r="C54" s="65">
        <v>1201</v>
      </c>
      <c r="D54" s="65">
        <v>1173</v>
      </c>
      <c r="E54" s="65">
        <v>1106</v>
      </c>
      <c r="F54" s="66">
        <f>SUM(G54:H54)</f>
        <v>1092</v>
      </c>
      <c r="G54" s="66">
        <v>555</v>
      </c>
      <c r="H54" s="66">
        <v>537</v>
      </c>
      <c r="I54" s="392">
        <f t="shared" si="1"/>
        <v>1.1253207473283937</v>
      </c>
      <c r="J54" s="48"/>
      <c r="K54" s="45"/>
      <c r="L54" s="45"/>
    </row>
    <row r="55" spans="1:12" s="49" customFormat="1" ht="12" customHeight="1" x14ac:dyDescent="0.15">
      <c r="A55" s="64">
        <v>41</v>
      </c>
      <c r="B55" s="65">
        <v>1345</v>
      </c>
      <c r="C55" s="65">
        <v>1268</v>
      </c>
      <c r="D55" s="65">
        <v>1199</v>
      </c>
      <c r="E55" s="65">
        <v>1166</v>
      </c>
      <c r="F55" s="66">
        <f>SUM(G55:H55)</f>
        <v>1095</v>
      </c>
      <c r="G55" s="66">
        <v>555</v>
      </c>
      <c r="H55" s="66">
        <v>540</v>
      </c>
      <c r="I55" s="392">
        <f t="shared" si="1"/>
        <v>1.1284122878430323</v>
      </c>
      <c r="J55" s="48"/>
      <c r="K55" s="45"/>
      <c r="L55" s="45"/>
    </row>
    <row r="56" spans="1:12" s="49" customFormat="1" ht="12" customHeight="1" x14ac:dyDescent="0.15">
      <c r="A56" s="64">
        <v>42</v>
      </c>
      <c r="B56" s="65">
        <v>1458</v>
      </c>
      <c r="C56" s="65">
        <v>1334</v>
      </c>
      <c r="D56" s="65">
        <v>1273</v>
      </c>
      <c r="E56" s="65">
        <v>1198</v>
      </c>
      <c r="F56" s="66">
        <f>SUM(G56:H56)</f>
        <v>1170</v>
      </c>
      <c r="G56" s="66">
        <v>589</v>
      </c>
      <c r="H56" s="66">
        <v>581</v>
      </c>
      <c r="I56" s="392">
        <f t="shared" si="1"/>
        <v>1.2057008007089931</v>
      </c>
      <c r="J56" s="48"/>
      <c r="K56" s="45"/>
      <c r="L56" s="45"/>
    </row>
    <row r="57" spans="1:12" s="49" customFormat="1" ht="12" customHeight="1" x14ac:dyDescent="0.15">
      <c r="A57" s="64">
        <v>43</v>
      </c>
      <c r="B57" s="65">
        <v>1411</v>
      </c>
      <c r="C57" s="65">
        <v>1454</v>
      </c>
      <c r="D57" s="65">
        <v>1338</v>
      </c>
      <c r="E57" s="65">
        <v>1279</v>
      </c>
      <c r="F57" s="66">
        <f>SUM(G57:H57)</f>
        <v>1188</v>
      </c>
      <c r="G57" s="393">
        <v>607</v>
      </c>
      <c r="H57" s="66">
        <v>581</v>
      </c>
      <c r="I57" s="392">
        <f t="shared" si="1"/>
        <v>1.224250043796824</v>
      </c>
      <c r="J57" s="48"/>
      <c r="K57" s="45"/>
      <c r="L57" s="45"/>
    </row>
    <row r="58" spans="1:12" s="49" customFormat="1" ht="12" customHeight="1" x14ac:dyDescent="0.15">
      <c r="A58" s="64">
        <v>44</v>
      </c>
      <c r="B58" s="65">
        <v>1322</v>
      </c>
      <c r="C58" s="65">
        <v>1408</v>
      </c>
      <c r="D58" s="65">
        <v>1445</v>
      </c>
      <c r="E58" s="65">
        <v>1323</v>
      </c>
      <c r="F58" s="66">
        <f>SUM(G58:H58)</f>
        <v>1268</v>
      </c>
      <c r="G58" s="66">
        <v>643</v>
      </c>
      <c r="H58" s="66">
        <v>625</v>
      </c>
      <c r="I58" s="392">
        <f t="shared" si="1"/>
        <v>1.3066911241871826</v>
      </c>
      <c r="J58" s="48"/>
      <c r="K58" s="45"/>
      <c r="L58" s="45"/>
    </row>
    <row r="59" spans="1:12" s="49" customFormat="1" ht="12" customHeight="1" x14ac:dyDescent="0.15">
      <c r="A59" s="61" t="s">
        <v>25</v>
      </c>
      <c r="B59" s="62">
        <v>6503</v>
      </c>
      <c r="C59" s="62">
        <v>6559</v>
      </c>
      <c r="D59" s="62">
        <v>6619</v>
      </c>
      <c r="E59" s="62">
        <v>6772</v>
      </c>
      <c r="F59" s="63">
        <f>SUM(F60:F64)</f>
        <v>6821</v>
      </c>
      <c r="G59" s="63">
        <f>SUM(G60:G64)</f>
        <v>3433</v>
      </c>
      <c r="H59" s="63">
        <f>SUM(H60:H64)</f>
        <v>3388</v>
      </c>
      <c r="I59" s="391">
        <f t="shared" si="1"/>
        <v>7.0291326167829435</v>
      </c>
      <c r="J59" s="48"/>
      <c r="K59" s="45"/>
      <c r="L59" s="45"/>
    </row>
    <row r="60" spans="1:12" s="49" customFormat="1" ht="12" customHeight="1" x14ac:dyDescent="0.15">
      <c r="A60" s="64">
        <v>45</v>
      </c>
      <c r="B60" s="65">
        <v>1365</v>
      </c>
      <c r="C60" s="65">
        <v>1317</v>
      </c>
      <c r="D60" s="65">
        <v>1400</v>
      </c>
      <c r="E60" s="65">
        <v>1442</v>
      </c>
      <c r="F60" s="66">
        <f>SUM(G60:H60)</f>
        <v>1319</v>
      </c>
      <c r="G60" s="66">
        <v>682</v>
      </c>
      <c r="H60" s="66">
        <v>637</v>
      </c>
      <c r="I60" s="392">
        <f t="shared" si="1"/>
        <v>1.3592473129360361</v>
      </c>
      <c r="J60" s="48"/>
      <c r="K60" s="45"/>
      <c r="L60" s="45"/>
    </row>
    <row r="61" spans="1:12" s="49" customFormat="1" ht="12" customHeight="1" x14ac:dyDescent="0.15">
      <c r="A61" s="64">
        <v>46</v>
      </c>
      <c r="B61" s="65">
        <v>1267</v>
      </c>
      <c r="C61" s="65">
        <v>1352</v>
      </c>
      <c r="D61" s="65">
        <v>1311</v>
      </c>
      <c r="E61" s="65">
        <v>1389</v>
      </c>
      <c r="F61" s="66">
        <f>SUM(G61:H61)</f>
        <v>1434</v>
      </c>
      <c r="G61" s="66">
        <v>730</v>
      </c>
      <c r="H61" s="66">
        <v>704</v>
      </c>
      <c r="I61" s="392">
        <f t="shared" si="1"/>
        <v>1.4777563659971764</v>
      </c>
      <c r="J61" s="48"/>
      <c r="K61" s="45"/>
      <c r="L61" s="45"/>
    </row>
    <row r="62" spans="1:12" s="49" customFormat="1" ht="12" customHeight="1" x14ac:dyDescent="0.15">
      <c r="A62" s="64">
        <v>47</v>
      </c>
      <c r="B62" s="65">
        <v>1309</v>
      </c>
      <c r="C62" s="65">
        <v>1271</v>
      </c>
      <c r="D62" s="65">
        <v>1358</v>
      </c>
      <c r="E62" s="65">
        <v>1308</v>
      </c>
      <c r="F62" s="66">
        <f>SUM(G62:H62)</f>
        <v>1399</v>
      </c>
      <c r="G62" s="66">
        <v>663</v>
      </c>
      <c r="H62" s="66">
        <v>736</v>
      </c>
      <c r="I62" s="392">
        <f t="shared" si="1"/>
        <v>1.4416883933263946</v>
      </c>
      <c r="J62" s="48"/>
      <c r="K62" s="45"/>
      <c r="L62" s="45"/>
    </row>
    <row r="63" spans="1:12" s="49" customFormat="1" ht="12" customHeight="1" x14ac:dyDescent="0.15">
      <c r="A63" s="64">
        <v>48</v>
      </c>
      <c r="B63" s="65">
        <v>1320</v>
      </c>
      <c r="C63" s="65">
        <v>1296</v>
      </c>
      <c r="D63" s="65">
        <v>1271</v>
      </c>
      <c r="E63" s="65">
        <v>1354</v>
      </c>
      <c r="F63" s="66">
        <f>SUM(G63:H63)</f>
        <v>1313</v>
      </c>
      <c r="G63" s="66">
        <v>656</v>
      </c>
      <c r="H63" s="66">
        <v>657</v>
      </c>
      <c r="I63" s="392">
        <f t="shared" si="1"/>
        <v>1.3530642319067592</v>
      </c>
      <c r="J63" s="48"/>
      <c r="K63" s="45"/>
      <c r="L63" s="45"/>
    </row>
    <row r="64" spans="1:12" s="49" customFormat="1" ht="12" customHeight="1" thickBot="1" x14ac:dyDescent="0.2">
      <c r="A64" s="68">
        <v>49</v>
      </c>
      <c r="B64" s="69">
        <v>1242</v>
      </c>
      <c r="C64" s="69">
        <v>1323</v>
      </c>
      <c r="D64" s="69">
        <v>1279</v>
      </c>
      <c r="E64" s="69">
        <v>1279</v>
      </c>
      <c r="F64" s="70">
        <f>SUM(G64:H64)</f>
        <v>1356</v>
      </c>
      <c r="G64" s="70">
        <v>702</v>
      </c>
      <c r="H64" s="70">
        <v>654</v>
      </c>
      <c r="I64" s="394">
        <f t="shared" si="1"/>
        <v>1.3973763126165768</v>
      </c>
      <c r="J64" s="48"/>
      <c r="K64" s="45"/>
      <c r="L64" s="45"/>
    </row>
    <row r="65" spans="1:12" s="49" customFormat="1" ht="12" customHeight="1" x14ac:dyDescent="0.15">
      <c r="A65" s="71"/>
      <c r="B65" s="65"/>
      <c r="C65" s="65"/>
      <c r="D65" s="65"/>
      <c r="E65" s="65"/>
      <c r="F65" s="395"/>
      <c r="G65" s="66"/>
      <c r="H65" s="66"/>
      <c r="I65" s="396"/>
      <c r="J65" s="48"/>
      <c r="K65" s="45"/>
      <c r="L65" s="45"/>
    </row>
    <row r="66" spans="1:12" s="49" customFormat="1" ht="11.25" x14ac:dyDescent="0.15">
      <c r="B66" s="65"/>
      <c r="C66" s="65"/>
      <c r="D66" s="65"/>
      <c r="E66" s="65"/>
      <c r="F66" s="46"/>
      <c r="G66" s="46"/>
      <c r="H66" s="46"/>
      <c r="I66" s="397"/>
      <c r="J66" s="48"/>
      <c r="K66" s="45"/>
      <c r="L66" s="45"/>
    </row>
    <row r="67" spans="1:12" s="49" customFormat="1" ht="14.25" thickBot="1" x14ac:dyDescent="0.2">
      <c r="A67" s="44" t="s">
        <v>653</v>
      </c>
      <c r="B67" s="65"/>
      <c r="C67" s="65"/>
      <c r="D67" s="65"/>
      <c r="E67" s="65"/>
      <c r="F67" s="46"/>
      <c r="G67" s="46"/>
      <c r="H67" s="46"/>
      <c r="I67" s="398" t="s">
        <v>651</v>
      </c>
      <c r="J67" s="48"/>
      <c r="K67" s="45"/>
      <c r="L67" s="45"/>
    </row>
    <row r="68" spans="1:12" s="53" customFormat="1" ht="12" customHeight="1" x14ac:dyDescent="0.15">
      <c r="A68" s="530" t="s">
        <v>15</v>
      </c>
      <c r="B68" s="50" t="s">
        <v>328</v>
      </c>
      <c r="C68" s="50" t="s">
        <v>649</v>
      </c>
      <c r="D68" s="50" t="s">
        <v>662</v>
      </c>
      <c r="E68" s="456" t="s">
        <v>668</v>
      </c>
      <c r="F68" s="528" t="s">
        <v>675</v>
      </c>
      <c r="G68" s="529"/>
      <c r="H68" s="529"/>
      <c r="I68" s="529"/>
      <c r="J68" s="51"/>
      <c r="K68" s="52"/>
      <c r="L68" s="52"/>
    </row>
    <row r="69" spans="1:12" s="53" customFormat="1" ht="12" customHeight="1" x14ac:dyDescent="0.15">
      <c r="A69" s="531"/>
      <c r="B69" s="54"/>
      <c r="C69" s="54"/>
      <c r="D69" s="54"/>
      <c r="E69" s="54"/>
      <c r="F69" s="55" t="s">
        <v>6</v>
      </c>
      <c r="G69" s="55" t="s">
        <v>7</v>
      </c>
      <c r="H69" s="55" t="s">
        <v>8</v>
      </c>
      <c r="I69" s="399" t="s">
        <v>654</v>
      </c>
      <c r="J69" s="51"/>
      <c r="K69" s="52"/>
      <c r="L69" s="52"/>
    </row>
    <row r="70" spans="1:12" s="49" customFormat="1" ht="12" customHeight="1" x14ac:dyDescent="0.15">
      <c r="A70" s="72" t="s">
        <v>26</v>
      </c>
      <c r="B70" s="62">
        <v>5942</v>
      </c>
      <c r="C70" s="62">
        <v>5933</v>
      </c>
      <c r="D70" s="62">
        <v>6001</v>
      </c>
      <c r="E70" s="62">
        <v>6016</v>
      </c>
      <c r="F70" s="63">
        <f>SUM(F71:F75)</f>
        <v>6085</v>
      </c>
      <c r="G70" s="63">
        <f>SUM(G71:G75)</f>
        <v>3067</v>
      </c>
      <c r="H70" s="63">
        <f>SUM(H71:H75)</f>
        <v>3018</v>
      </c>
      <c r="I70" s="391">
        <f t="shared" ref="I70:I101" si="2">F70/$F$4*100</f>
        <v>6.2706746771916437</v>
      </c>
      <c r="J70" s="48"/>
      <c r="K70" s="45"/>
      <c r="L70" s="45"/>
    </row>
    <row r="71" spans="1:12" s="49" customFormat="1" ht="12" customHeight="1" x14ac:dyDescent="0.15">
      <c r="A71" s="64">
        <v>50</v>
      </c>
      <c r="B71" s="65">
        <v>997</v>
      </c>
      <c r="C71" s="65">
        <v>1229</v>
      </c>
      <c r="D71" s="65">
        <v>1322</v>
      </c>
      <c r="E71" s="65">
        <v>1274</v>
      </c>
      <c r="F71" s="66">
        <f>SUM(G71:H71)</f>
        <v>1278</v>
      </c>
      <c r="G71" s="66">
        <v>647</v>
      </c>
      <c r="H71" s="66">
        <v>631</v>
      </c>
      <c r="I71" s="392">
        <f t="shared" si="2"/>
        <v>1.3169962592359772</v>
      </c>
      <c r="J71" s="48"/>
      <c r="K71" s="45"/>
      <c r="L71" s="45"/>
    </row>
    <row r="72" spans="1:12" s="49" customFormat="1" ht="12" customHeight="1" x14ac:dyDescent="0.15">
      <c r="A72" s="64">
        <v>51</v>
      </c>
      <c r="B72" s="65">
        <v>1238</v>
      </c>
      <c r="C72" s="65">
        <v>988</v>
      </c>
      <c r="D72" s="65">
        <v>1221</v>
      </c>
      <c r="E72" s="65">
        <v>1322</v>
      </c>
      <c r="F72" s="66">
        <f>SUM(G72:H72)</f>
        <v>1279</v>
      </c>
      <c r="G72" s="66">
        <v>631</v>
      </c>
      <c r="H72" s="66">
        <v>648</v>
      </c>
      <c r="I72" s="392">
        <f t="shared" si="2"/>
        <v>1.3180267727408568</v>
      </c>
      <c r="J72" s="48"/>
      <c r="K72" s="45"/>
      <c r="L72" s="45"/>
    </row>
    <row r="73" spans="1:12" s="49" customFormat="1" ht="12" customHeight="1" x14ac:dyDescent="0.15">
      <c r="A73" s="64">
        <v>52</v>
      </c>
      <c r="B73" s="65">
        <v>1250</v>
      </c>
      <c r="C73" s="65">
        <v>1234</v>
      </c>
      <c r="D73" s="65">
        <v>992</v>
      </c>
      <c r="E73" s="65">
        <v>1208</v>
      </c>
      <c r="F73" s="66">
        <f>SUM(G73:H73)</f>
        <v>1326</v>
      </c>
      <c r="G73" s="66">
        <v>668</v>
      </c>
      <c r="H73" s="66">
        <v>658</v>
      </c>
      <c r="I73" s="392">
        <f t="shared" si="2"/>
        <v>1.3664609074701926</v>
      </c>
      <c r="J73" s="48"/>
      <c r="K73" s="45"/>
      <c r="L73" s="45"/>
    </row>
    <row r="74" spans="1:12" s="49" customFormat="1" ht="12" customHeight="1" x14ac:dyDescent="0.15">
      <c r="A74" s="64">
        <v>53</v>
      </c>
      <c r="B74" s="65">
        <v>1242</v>
      </c>
      <c r="C74" s="65">
        <v>1244</v>
      </c>
      <c r="D74" s="65">
        <v>1229</v>
      </c>
      <c r="E74" s="65">
        <v>987</v>
      </c>
      <c r="F74" s="66">
        <f>SUM(G74:H74)</f>
        <v>1217</v>
      </c>
      <c r="G74" s="66">
        <v>601</v>
      </c>
      <c r="H74" s="66">
        <v>616</v>
      </c>
      <c r="I74" s="392">
        <f t="shared" si="2"/>
        <v>1.2541349354383289</v>
      </c>
      <c r="J74" s="48"/>
      <c r="K74" s="45"/>
      <c r="L74" s="45"/>
    </row>
    <row r="75" spans="1:12" s="49" customFormat="1" ht="12" customHeight="1" x14ac:dyDescent="0.15">
      <c r="A75" s="64">
        <v>54</v>
      </c>
      <c r="B75" s="65">
        <v>1215</v>
      </c>
      <c r="C75" s="65">
        <v>1238</v>
      </c>
      <c r="D75" s="65">
        <v>1237</v>
      </c>
      <c r="E75" s="65">
        <v>1225</v>
      </c>
      <c r="F75" s="66">
        <f>SUM(G75:H75)</f>
        <v>985</v>
      </c>
      <c r="G75" s="66">
        <v>520</v>
      </c>
      <c r="H75" s="66">
        <v>465</v>
      </c>
      <c r="I75" s="392">
        <f t="shared" si="2"/>
        <v>1.0150558023062892</v>
      </c>
      <c r="J75" s="48"/>
      <c r="K75" s="45"/>
      <c r="L75" s="45"/>
    </row>
    <row r="76" spans="1:12" s="49" customFormat="1" ht="12" customHeight="1" x14ac:dyDescent="0.15">
      <c r="A76" s="61" t="s">
        <v>27</v>
      </c>
      <c r="B76" s="62">
        <v>6043</v>
      </c>
      <c r="C76" s="62">
        <v>6007</v>
      </c>
      <c r="D76" s="62">
        <v>5996</v>
      </c>
      <c r="E76" s="62">
        <v>5985</v>
      </c>
      <c r="F76" s="63">
        <f>SUM(F77:F81)</f>
        <v>5998</v>
      </c>
      <c r="G76" s="63">
        <f>SUM(G77:G81)</f>
        <v>2962</v>
      </c>
      <c r="H76" s="63">
        <f>SUM(H77:H81)</f>
        <v>3036</v>
      </c>
      <c r="I76" s="391">
        <f t="shared" si="2"/>
        <v>6.1810200022671298</v>
      </c>
      <c r="J76" s="48"/>
      <c r="K76" s="45"/>
      <c r="L76" s="45"/>
    </row>
    <row r="77" spans="1:12" s="49" customFormat="1" ht="12" customHeight="1" x14ac:dyDescent="0.15">
      <c r="A77" s="64">
        <v>55</v>
      </c>
      <c r="B77" s="65">
        <v>1145</v>
      </c>
      <c r="C77" s="65">
        <v>1205</v>
      </c>
      <c r="D77" s="65">
        <v>1237</v>
      </c>
      <c r="E77" s="65">
        <v>1240</v>
      </c>
      <c r="F77" s="66">
        <f>SUM(G77:H77)</f>
        <v>1222</v>
      </c>
      <c r="G77" s="66">
        <v>607</v>
      </c>
      <c r="H77" s="66">
        <v>615</v>
      </c>
      <c r="I77" s="392">
        <f t="shared" si="2"/>
        <v>1.2592875029627264</v>
      </c>
      <c r="J77" s="48"/>
      <c r="K77" s="45"/>
      <c r="L77" s="45"/>
    </row>
    <row r="78" spans="1:12" s="49" customFormat="1" ht="12" customHeight="1" x14ac:dyDescent="0.15">
      <c r="A78" s="64">
        <v>56</v>
      </c>
      <c r="B78" s="65">
        <v>1206</v>
      </c>
      <c r="C78" s="65">
        <v>1123</v>
      </c>
      <c r="D78" s="65">
        <v>1201</v>
      </c>
      <c r="E78" s="65">
        <v>1231</v>
      </c>
      <c r="F78" s="66">
        <f>SUM(G78:H78)</f>
        <v>1228</v>
      </c>
      <c r="G78" s="66">
        <v>607</v>
      </c>
      <c r="H78" s="66">
        <v>621</v>
      </c>
      <c r="I78" s="392">
        <f t="shared" si="2"/>
        <v>1.2654705839920031</v>
      </c>
      <c r="J78" s="48"/>
      <c r="K78" s="45"/>
      <c r="L78" s="45"/>
    </row>
    <row r="79" spans="1:12" s="49" customFormat="1" ht="12" customHeight="1" x14ac:dyDescent="0.15">
      <c r="A79" s="64">
        <v>57</v>
      </c>
      <c r="B79" s="65">
        <v>1240</v>
      </c>
      <c r="C79" s="65">
        <v>1192</v>
      </c>
      <c r="D79" s="65">
        <v>1132</v>
      </c>
      <c r="E79" s="65">
        <v>1193</v>
      </c>
      <c r="F79" s="66">
        <f>SUM(G79:H79)</f>
        <v>1226</v>
      </c>
      <c r="G79" s="66">
        <v>626</v>
      </c>
      <c r="H79" s="66">
        <v>600</v>
      </c>
      <c r="I79" s="392">
        <f t="shared" si="2"/>
        <v>1.2634095569822443</v>
      </c>
      <c r="J79" s="48"/>
      <c r="K79" s="45"/>
      <c r="L79" s="45"/>
    </row>
    <row r="80" spans="1:12" s="49" customFormat="1" ht="12" customHeight="1" x14ac:dyDescent="0.15">
      <c r="A80" s="64">
        <v>58</v>
      </c>
      <c r="B80" s="65">
        <v>1241</v>
      </c>
      <c r="C80" s="65">
        <v>1236</v>
      </c>
      <c r="D80" s="65">
        <v>1189</v>
      </c>
      <c r="E80" s="65">
        <v>1132</v>
      </c>
      <c r="F80" s="66">
        <f>SUM(G80:H80)</f>
        <v>1190</v>
      </c>
      <c r="G80" s="66">
        <v>565</v>
      </c>
      <c r="H80" s="66">
        <v>625</v>
      </c>
      <c r="I80" s="392">
        <f t="shared" si="2"/>
        <v>1.226311070806583</v>
      </c>
      <c r="J80" s="48"/>
      <c r="K80" s="45"/>
      <c r="L80" s="45"/>
    </row>
    <row r="81" spans="1:12" s="49" customFormat="1" ht="12" customHeight="1" x14ac:dyDescent="0.15">
      <c r="A81" s="64">
        <v>59</v>
      </c>
      <c r="B81" s="65">
        <v>1211</v>
      </c>
      <c r="C81" s="65">
        <v>1251</v>
      </c>
      <c r="D81" s="65">
        <v>1237</v>
      </c>
      <c r="E81" s="65">
        <v>1189</v>
      </c>
      <c r="F81" s="66">
        <f>SUM(G81:H81)</f>
        <v>1132</v>
      </c>
      <c r="G81" s="66">
        <v>557</v>
      </c>
      <c r="H81" s="66">
        <v>575</v>
      </c>
      <c r="I81" s="392">
        <f t="shared" si="2"/>
        <v>1.166541287523573</v>
      </c>
      <c r="J81" s="48"/>
      <c r="K81" s="45"/>
      <c r="L81" s="45"/>
    </row>
    <row r="82" spans="1:12" s="49" customFormat="1" ht="12" customHeight="1" x14ac:dyDescent="0.15">
      <c r="A82" s="61" t="s">
        <v>28</v>
      </c>
      <c r="B82" s="62">
        <v>6832</v>
      </c>
      <c r="C82" s="62">
        <v>6645</v>
      </c>
      <c r="D82" s="62">
        <v>6480</v>
      </c>
      <c r="E82" s="62">
        <v>6319</v>
      </c>
      <c r="F82" s="63">
        <f>SUM(F83:F87)</f>
        <v>6170</v>
      </c>
      <c r="G82" s="63">
        <f>SUM(G83:G87)</f>
        <v>2979</v>
      </c>
      <c r="H82" s="63">
        <f>SUM(H83:H87)</f>
        <v>3191</v>
      </c>
      <c r="I82" s="391">
        <f t="shared" si="2"/>
        <v>6.3582683251064003</v>
      </c>
      <c r="J82" s="48"/>
      <c r="K82" s="45"/>
      <c r="L82" s="45"/>
    </row>
    <row r="83" spans="1:12" s="49" customFormat="1" ht="12" customHeight="1" x14ac:dyDescent="0.15">
      <c r="A83" s="64">
        <v>60</v>
      </c>
      <c r="B83" s="65">
        <v>1361</v>
      </c>
      <c r="C83" s="65">
        <v>1208</v>
      </c>
      <c r="D83" s="65">
        <v>1244</v>
      </c>
      <c r="E83" s="65">
        <v>1235</v>
      </c>
      <c r="F83" s="66">
        <f>SUM(G83:H83)</f>
        <v>1188</v>
      </c>
      <c r="G83" s="66">
        <v>593</v>
      </c>
      <c r="H83" s="66">
        <v>595</v>
      </c>
      <c r="I83" s="392">
        <f t="shared" si="2"/>
        <v>1.224250043796824</v>
      </c>
      <c r="J83" s="48"/>
      <c r="K83" s="45"/>
      <c r="L83" s="45"/>
    </row>
    <row r="84" spans="1:12" s="49" customFormat="1" ht="12" customHeight="1" x14ac:dyDescent="0.15">
      <c r="A84" s="64">
        <v>61</v>
      </c>
      <c r="B84" s="65">
        <v>1331</v>
      </c>
      <c r="C84" s="65">
        <v>1351</v>
      </c>
      <c r="D84" s="65">
        <v>1209</v>
      </c>
      <c r="E84" s="65">
        <v>1239</v>
      </c>
      <c r="F84" s="66">
        <f>SUM(G84:H84)</f>
        <v>1224</v>
      </c>
      <c r="G84" s="66">
        <v>583</v>
      </c>
      <c r="H84" s="66">
        <v>641</v>
      </c>
      <c r="I84" s="392">
        <f t="shared" si="2"/>
        <v>1.2613485299724854</v>
      </c>
      <c r="J84" s="48"/>
      <c r="K84" s="45"/>
      <c r="L84" s="45"/>
    </row>
    <row r="85" spans="1:12" s="49" customFormat="1" ht="12" customHeight="1" x14ac:dyDescent="0.15">
      <c r="A85" s="64">
        <v>62</v>
      </c>
      <c r="B85" s="65">
        <v>1382</v>
      </c>
      <c r="C85" s="65">
        <v>1320</v>
      </c>
      <c r="D85" s="65">
        <v>1348</v>
      </c>
      <c r="E85" s="65">
        <v>1205</v>
      </c>
      <c r="F85" s="66">
        <f>SUM(G85:H85)</f>
        <v>1238</v>
      </c>
      <c r="G85" s="66">
        <v>596</v>
      </c>
      <c r="H85" s="66">
        <v>642</v>
      </c>
      <c r="I85" s="392">
        <f t="shared" si="2"/>
        <v>1.2757757190407981</v>
      </c>
      <c r="J85" s="48"/>
      <c r="K85" s="45"/>
      <c r="L85" s="45"/>
    </row>
    <row r="86" spans="1:12" s="49" customFormat="1" ht="12" customHeight="1" x14ac:dyDescent="0.15">
      <c r="A86" s="64">
        <v>63</v>
      </c>
      <c r="B86" s="65">
        <v>1400</v>
      </c>
      <c r="C86" s="65">
        <v>1376</v>
      </c>
      <c r="D86" s="65">
        <v>1312</v>
      </c>
      <c r="E86" s="65">
        <v>1338</v>
      </c>
      <c r="F86" s="66">
        <f>SUM(G86:H86)</f>
        <v>1190</v>
      </c>
      <c r="G86" s="66">
        <v>575</v>
      </c>
      <c r="H86" s="66">
        <v>615</v>
      </c>
      <c r="I86" s="392">
        <f t="shared" si="2"/>
        <v>1.226311070806583</v>
      </c>
      <c r="J86" s="48"/>
      <c r="K86" s="45"/>
      <c r="L86" s="45"/>
    </row>
    <row r="87" spans="1:12" s="49" customFormat="1" ht="12" customHeight="1" x14ac:dyDescent="0.15">
      <c r="A87" s="64">
        <v>64</v>
      </c>
      <c r="B87" s="65">
        <v>1358</v>
      </c>
      <c r="C87" s="65">
        <v>1390</v>
      </c>
      <c r="D87" s="65">
        <v>1367</v>
      </c>
      <c r="E87" s="65">
        <v>1302</v>
      </c>
      <c r="F87" s="66">
        <f>SUM(G87:H87)</f>
        <v>1330</v>
      </c>
      <c r="G87" s="66">
        <v>632</v>
      </c>
      <c r="H87" s="66">
        <v>698</v>
      </c>
      <c r="I87" s="392">
        <f t="shared" si="2"/>
        <v>1.3705829614897103</v>
      </c>
      <c r="J87" s="48"/>
      <c r="K87" s="45"/>
      <c r="L87" s="45"/>
    </row>
    <row r="88" spans="1:12" s="49" customFormat="1" ht="12" customHeight="1" x14ac:dyDescent="0.15">
      <c r="A88" s="61" t="s">
        <v>29</v>
      </c>
      <c r="B88" s="62">
        <v>8137</v>
      </c>
      <c r="C88" s="62">
        <v>7879</v>
      </c>
      <c r="D88" s="62">
        <v>7450</v>
      </c>
      <c r="E88" s="62">
        <v>7025</v>
      </c>
      <c r="F88" s="63">
        <f>SUM(F89:F93)</f>
        <v>6799</v>
      </c>
      <c r="G88" s="63">
        <f>SUM(G89:G93)</f>
        <v>3312</v>
      </c>
      <c r="H88" s="63">
        <f>SUM(H89:H93)</f>
        <v>3487</v>
      </c>
      <c r="I88" s="391">
        <f t="shared" si="2"/>
        <v>7.0064613196755943</v>
      </c>
      <c r="J88" s="48"/>
      <c r="K88" s="45"/>
      <c r="L88" s="45"/>
    </row>
    <row r="89" spans="1:12" s="49" customFormat="1" ht="12" customHeight="1" x14ac:dyDescent="0.15">
      <c r="A89" s="64">
        <v>65</v>
      </c>
      <c r="B89" s="65">
        <v>1503</v>
      </c>
      <c r="C89" s="65">
        <v>1353</v>
      </c>
      <c r="D89" s="65">
        <v>1383</v>
      </c>
      <c r="E89" s="65">
        <v>1355</v>
      </c>
      <c r="F89" s="66">
        <f>SUM(G89:H89)</f>
        <v>1291</v>
      </c>
      <c r="G89" s="66">
        <v>621</v>
      </c>
      <c r="H89" s="66">
        <v>670</v>
      </c>
      <c r="I89" s="392">
        <f t="shared" si="2"/>
        <v>1.3303929347994106</v>
      </c>
      <c r="J89" s="48"/>
      <c r="K89" s="45"/>
      <c r="L89" s="45"/>
    </row>
    <row r="90" spans="1:12" s="49" customFormat="1" ht="12" customHeight="1" x14ac:dyDescent="0.15">
      <c r="A90" s="64">
        <v>66</v>
      </c>
      <c r="B90" s="65">
        <v>1519</v>
      </c>
      <c r="C90" s="65">
        <v>1502</v>
      </c>
      <c r="D90" s="65">
        <v>1348</v>
      </c>
      <c r="E90" s="65">
        <v>1374</v>
      </c>
      <c r="F90" s="66">
        <f>SUM(G90:H90)</f>
        <v>1348</v>
      </c>
      <c r="G90" s="66">
        <v>664</v>
      </c>
      <c r="H90" s="66">
        <v>684</v>
      </c>
      <c r="I90" s="392">
        <f t="shared" si="2"/>
        <v>1.3891322045775412</v>
      </c>
      <c r="J90" s="48"/>
      <c r="K90" s="45"/>
      <c r="L90" s="45"/>
    </row>
    <row r="91" spans="1:12" s="49" customFormat="1" ht="12" customHeight="1" x14ac:dyDescent="0.15">
      <c r="A91" s="64">
        <v>67</v>
      </c>
      <c r="B91" s="65">
        <v>1767</v>
      </c>
      <c r="C91" s="65">
        <v>1510</v>
      </c>
      <c r="D91" s="65">
        <v>1494</v>
      </c>
      <c r="E91" s="65">
        <v>1344</v>
      </c>
      <c r="F91" s="66">
        <f>SUM(G91:H91)</f>
        <v>1363</v>
      </c>
      <c r="G91" s="66">
        <v>671</v>
      </c>
      <c r="H91" s="66">
        <v>692</v>
      </c>
      <c r="I91" s="392">
        <f t="shared" si="2"/>
        <v>1.4045899071507333</v>
      </c>
      <c r="J91" s="48"/>
      <c r="K91" s="45"/>
      <c r="L91" s="45"/>
    </row>
    <row r="92" spans="1:12" s="49" customFormat="1" ht="12" customHeight="1" x14ac:dyDescent="0.15">
      <c r="A92" s="64">
        <v>68</v>
      </c>
      <c r="B92" s="65">
        <v>1782</v>
      </c>
      <c r="C92" s="65">
        <v>1751</v>
      </c>
      <c r="D92" s="65">
        <v>1493</v>
      </c>
      <c r="E92" s="65">
        <v>1479</v>
      </c>
      <c r="F92" s="66">
        <f>SUM(G92:H92)</f>
        <v>1335</v>
      </c>
      <c r="G92" s="66">
        <v>646</v>
      </c>
      <c r="H92" s="66">
        <v>689</v>
      </c>
      <c r="I92" s="392">
        <f t="shared" si="2"/>
        <v>1.3757355290141078</v>
      </c>
      <c r="J92" s="48"/>
      <c r="K92" s="45"/>
      <c r="L92" s="45"/>
    </row>
    <row r="93" spans="1:12" s="49" customFormat="1" ht="12" customHeight="1" x14ac:dyDescent="0.15">
      <c r="A93" s="64">
        <v>69</v>
      </c>
      <c r="B93" s="65">
        <v>1566</v>
      </c>
      <c r="C93" s="65">
        <v>1763</v>
      </c>
      <c r="D93" s="65">
        <v>1732</v>
      </c>
      <c r="E93" s="65">
        <v>1473</v>
      </c>
      <c r="F93" s="66">
        <f>SUM(G93:H93)</f>
        <v>1462</v>
      </c>
      <c r="G93" s="66">
        <v>710</v>
      </c>
      <c r="H93" s="66">
        <v>752</v>
      </c>
      <c r="I93" s="392">
        <f t="shared" si="2"/>
        <v>1.5066107441338019</v>
      </c>
      <c r="J93" s="48"/>
      <c r="K93" s="45"/>
      <c r="L93" s="45"/>
    </row>
    <row r="94" spans="1:12" s="49" customFormat="1" ht="12" customHeight="1" x14ac:dyDescent="0.15">
      <c r="A94" s="61" t="s">
        <v>30</v>
      </c>
      <c r="B94" s="62">
        <v>6144</v>
      </c>
      <c r="C94" s="62">
        <v>6277</v>
      </c>
      <c r="D94" s="62">
        <v>6677</v>
      </c>
      <c r="E94" s="62">
        <v>6955</v>
      </c>
      <c r="F94" s="63">
        <f>SUM(F95:F99)</f>
        <v>7253</v>
      </c>
      <c r="G94" s="63">
        <f>SUM(G95:G99)</f>
        <v>3436</v>
      </c>
      <c r="H94" s="63">
        <f>SUM(H95:H99)</f>
        <v>3817</v>
      </c>
      <c r="I94" s="391">
        <f t="shared" si="2"/>
        <v>7.474314450890879</v>
      </c>
      <c r="J94" s="48"/>
      <c r="K94" s="45"/>
      <c r="L94" s="45"/>
    </row>
    <row r="95" spans="1:12" s="49" customFormat="1" ht="12" customHeight="1" x14ac:dyDescent="0.15">
      <c r="A95" s="64">
        <v>70</v>
      </c>
      <c r="B95" s="65">
        <v>952</v>
      </c>
      <c r="C95" s="65">
        <v>1555</v>
      </c>
      <c r="D95" s="65">
        <v>1755</v>
      </c>
      <c r="E95" s="65">
        <v>1709</v>
      </c>
      <c r="F95" s="66">
        <f>SUM(G95:H95)</f>
        <v>1459</v>
      </c>
      <c r="G95" s="66">
        <v>699</v>
      </c>
      <c r="H95" s="66">
        <v>760</v>
      </c>
      <c r="I95" s="392">
        <f t="shared" si="2"/>
        <v>1.5035192036191634</v>
      </c>
      <c r="J95" s="48"/>
      <c r="K95" s="45"/>
      <c r="L95" s="45"/>
    </row>
    <row r="96" spans="1:12" s="49" customFormat="1" ht="12" customHeight="1" x14ac:dyDescent="0.15">
      <c r="A96" s="64">
        <v>71</v>
      </c>
      <c r="B96" s="65">
        <v>1146</v>
      </c>
      <c r="C96" s="65">
        <v>936</v>
      </c>
      <c r="D96" s="65">
        <v>1539</v>
      </c>
      <c r="E96" s="65">
        <v>1741</v>
      </c>
      <c r="F96" s="66">
        <f>SUM(G96:H96)</f>
        <v>1695</v>
      </c>
      <c r="G96" s="66">
        <v>824</v>
      </c>
      <c r="H96" s="66">
        <v>871</v>
      </c>
      <c r="I96" s="392">
        <f t="shared" si="2"/>
        <v>1.7467203907707212</v>
      </c>
      <c r="J96" s="48"/>
      <c r="K96" s="45"/>
      <c r="L96" s="45"/>
    </row>
    <row r="97" spans="1:12" s="49" customFormat="1" ht="12" customHeight="1" x14ac:dyDescent="0.15">
      <c r="A97" s="64">
        <v>72</v>
      </c>
      <c r="B97" s="65">
        <v>1390</v>
      </c>
      <c r="C97" s="65">
        <v>1130</v>
      </c>
      <c r="D97" s="65">
        <v>916</v>
      </c>
      <c r="E97" s="65">
        <v>1515</v>
      </c>
      <c r="F97" s="66">
        <f>SUM(G97:H97)</f>
        <v>1723</v>
      </c>
      <c r="G97" s="66">
        <v>814</v>
      </c>
      <c r="H97" s="66">
        <v>909</v>
      </c>
      <c r="I97" s="392">
        <f t="shared" si="2"/>
        <v>1.7755747689073464</v>
      </c>
      <c r="J97" s="48"/>
      <c r="K97" s="45"/>
      <c r="L97" s="45"/>
    </row>
    <row r="98" spans="1:12" s="49" customFormat="1" ht="12" customHeight="1" x14ac:dyDescent="0.15">
      <c r="A98" s="64">
        <v>73</v>
      </c>
      <c r="B98" s="65">
        <v>1301</v>
      </c>
      <c r="C98" s="65">
        <v>1370</v>
      </c>
      <c r="D98" s="65">
        <v>1110</v>
      </c>
      <c r="E98" s="65">
        <v>894</v>
      </c>
      <c r="F98" s="66">
        <f>SUM(G98:H98)</f>
        <v>1500</v>
      </c>
      <c r="G98" s="66">
        <v>690</v>
      </c>
      <c r="H98" s="66">
        <v>810</v>
      </c>
      <c r="I98" s="392">
        <f t="shared" si="2"/>
        <v>1.5457702573192222</v>
      </c>
      <c r="J98" s="48"/>
      <c r="K98" s="45"/>
      <c r="L98" s="45"/>
    </row>
    <row r="99" spans="1:12" s="49" customFormat="1" ht="12" customHeight="1" x14ac:dyDescent="0.15">
      <c r="A99" s="64">
        <v>74</v>
      </c>
      <c r="B99" s="65">
        <v>1355</v>
      </c>
      <c r="C99" s="65">
        <v>1286</v>
      </c>
      <c r="D99" s="65">
        <v>1357</v>
      </c>
      <c r="E99" s="65">
        <v>1096</v>
      </c>
      <c r="F99" s="66">
        <f>SUM(G99:H99)</f>
        <v>876</v>
      </c>
      <c r="G99" s="66">
        <v>409</v>
      </c>
      <c r="H99" s="66">
        <v>467</v>
      </c>
      <c r="I99" s="392">
        <f t="shared" si="2"/>
        <v>0.90272983027442577</v>
      </c>
      <c r="J99" s="48"/>
      <c r="K99" s="45"/>
      <c r="L99" s="45"/>
    </row>
    <row r="100" spans="1:12" s="49" customFormat="1" ht="12" customHeight="1" x14ac:dyDescent="0.15">
      <c r="A100" s="61" t="s">
        <v>31</v>
      </c>
      <c r="B100" s="62">
        <v>5741</v>
      </c>
      <c r="C100" s="62">
        <v>5872</v>
      </c>
      <c r="D100" s="62">
        <v>5996</v>
      </c>
      <c r="E100" s="62">
        <v>6228</v>
      </c>
      <c r="F100" s="63">
        <f>SUM(F101:F105)</f>
        <v>6054</v>
      </c>
      <c r="G100" s="63">
        <f>SUM(G101:G105)</f>
        <v>2775</v>
      </c>
      <c r="H100" s="63">
        <f>SUM(H101:H105)</f>
        <v>3279</v>
      </c>
      <c r="I100" s="391">
        <f t="shared" si="2"/>
        <v>6.2387287585403808</v>
      </c>
      <c r="J100" s="48"/>
      <c r="K100" s="45"/>
      <c r="L100" s="45"/>
    </row>
    <row r="101" spans="1:12" s="49" customFormat="1" ht="12" customHeight="1" x14ac:dyDescent="0.15">
      <c r="A101" s="64">
        <v>75</v>
      </c>
      <c r="B101" s="65">
        <v>1277</v>
      </c>
      <c r="C101" s="65">
        <v>1335</v>
      </c>
      <c r="D101" s="65">
        <v>1269</v>
      </c>
      <c r="E101" s="65">
        <v>1333</v>
      </c>
      <c r="F101" s="66">
        <f>SUM(G101:H101)</f>
        <v>1077</v>
      </c>
      <c r="G101" s="66">
        <v>461</v>
      </c>
      <c r="H101" s="66">
        <v>616</v>
      </c>
      <c r="I101" s="392">
        <f t="shared" si="2"/>
        <v>1.1098630447552014</v>
      </c>
      <c r="J101" s="48"/>
      <c r="K101" s="45"/>
      <c r="L101" s="45"/>
    </row>
    <row r="102" spans="1:12" s="49" customFormat="1" ht="12" customHeight="1" x14ac:dyDescent="0.15">
      <c r="A102" s="64">
        <v>76</v>
      </c>
      <c r="B102" s="65">
        <v>1205</v>
      </c>
      <c r="C102" s="65">
        <v>1256</v>
      </c>
      <c r="D102" s="65">
        <v>1312</v>
      </c>
      <c r="E102" s="65">
        <v>1252</v>
      </c>
      <c r="F102" s="66">
        <f>SUM(G102:H102)</f>
        <v>1311</v>
      </c>
      <c r="G102" s="66">
        <v>616</v>
      </c>
      <c r="H102" s="66">
        <v>695</v>
      </c>
      <c r="I102" s="392">
        <f t="shared" ref="I102:I131" si="3">F102/$F$4*100</f>
        <v>1.3510032048970002</v>
      </c>
      <c r="J102" s="48"/>
      <c r="K102" s="45"/>
      <c r="L102" s="45"/>
    </row>
    <row r="103" spans="1:12" s="49" customFormat="1" ht="12" customHeight="1" x14ac:dyDescent="0.15">
      <c r="A103" s="64">
        <v>77</v>
      </c>
      <c r="B103" s="65">
        <v>1066</v>
      </c>
      <c r="C103" s="65">
        <v>1185</v>
      </c>
      <c r="D103" s="65">
        <v>1232</v>
      </c>
      <c r="E103" s="65">
        <v>1278</v>
      </c>
      <c r="F103" s="66">
        <f>SUM(G103:H103)</f>
        <v>1231</v>
      </c>
      <c r="G103" s="66">
        <v>552</v>
      </c>
      <c r="H103" s="66">
        <v>679</v>
      </c>
      <c r="I103" s="392">
        <f t="shared" si="3"/>
        <v>1.2685621245066416</v>
      </c>
      <c r="J103" s="48"/>
      <c r="K103" s="45"/>
      <c r="L103" s="45"/>
    </row>
    <row r="104" spans="1:12" s="49" customFormat="1" ht="12" customHeight="1" x14ac:dyDescent="0.15">
      <c r="A104" s="64">
        <v>78</v>
      </c>
      <c r="B104" s="65">
        <v>1092</v>
      </c>
      <c r="C104" s="65">
        <v>1039</v>
      </c>
      <c r="D104" s="65">
        <v>1172</v>
      </c>
      <c r="E104" s="65">
        <v>1213</v>
      </c>
      <c r="F104" s="66">
        <f>SUM(G104:H104)</f>
        <v>1249</v>
      </c>
      <c r="G104" s="66">
        <v>589</v>
      </c>
      <c r="H104" s="66">
        <v>660</v>
      </c>
      <c r="I104" s="392">
        <f t="shared" si="3"/>
        <v>1.2871113675944723</v>
      </c>
      <c r="J104" s="48"/>
      <c r="K104" s="45"/>
      <c r="L104" s="45"/>
    </row>
    <row r="105" spans="1:12" s="49" customFormat="1" ht="12" customHeight="1" x14ac:dyDescent="0.15">
      <c r="A105" s="64">
        <v>79</v>
      </c>
      <c r="B105" s="65">
        <v>1101</v>
      </c>
      <c r="C105" s="65">
        <v>1057</v>
      </c>
      <c r="D105" s="65">
        <v>1011</v>
      </c>
      <c r="E105" s="65">
        <v>1152</v>
      </c>
      <c r="F105" s="66">
        <f>SUM(G105:H105)</f>
        <v>1186</v>
      </c>
      <c r="G105" s="66">
        <v>557</v>
      </c>
      <c r="H105" s="66">
        <v>629</v>
      </c>
      <c r="I105" s="392">
        <f t="shared" si="3"/>
        <v>1.222189016787065</v>
      </c>
      <c r="J105" s="48"/>
      <c r="K105" s="45"/>
      <c r="L105" s="45"/>
    </row>
    <row r="106" spans="1:12" s="49" customFormat="1" ht="12" customHeight="1" x14ac:dyDescent="0.15">
      <c r="A106" s="61" t="s">
        <v>32</v>
      </c>
      <c r="B106" s="62">
        <v>5201</v>
      </c>
      <c r="C106" s="62">
        <v>5122</v>
      </c>
      <c r="D106" s="62">
        <v>4970</v>
      </c>
      <c r="E106" s="62">
        <v>4880</v>
      </c>
      <c r="F106" s="63">
        <f>SUM(F107:F111)</f>
        <v>4933</v>
      </c>
      <c r="G106" s="63">
        <f>SUM(G107:G111)</f>
        <v>2073</v>
      </c>
      <c r="H106" s="63">
        <f>SUM(H107:H111)</f>
        <v>2860</v>
      </c>
      <c r="I106" s="391">
        <f t="shared" si="3"/>
        <v>5.083523119570482</v>
      </c>
      <c r="J106" s="48"/>
      <c r="K106" s="45"/>
      <c r="L106" s="45"/>
    </row>
    <row r="107" spans="1:12" s="49" customFormat="1" ht="12" customHeight="1" x14ac:dyDescent="0.15">
      <c r="A107" s="64">
        <v>80</v>
      </c>
      <c r="B107" s="65">
        <v>1101</v>
      </c>
      <c r="C107" s="65">
        <v>1077</v>
      </c>
      <c r="D107" s="65">
        <v>1017</v>
      </c>
      <c r="E107" s="65">
        <v>983</v>
      </c>
      <c r="F107" s="66">
        <f>SUM(G107:H107)</f>
        <v>1122</v>
      </c>
      <c r="G107" s="66">
        <v>479</v>
      </c>
      <c r="H107" s="66">
        <v>643</v>
      </c>
      <c r="I107" s="392">
        <f t="shared" si="3"/>
        <v>1.1562361524747782</v>
      </c>
      <c r="J107" s="48"/>
      <c r="K107" s="45"/>
      <c r="L107" s="45"/>
    </row>
    <row r="108" spans="1:12" s="49" customFormat="1" ht="12" customHeight="1" x14ac:dyDescent="0.15">
      <c r="A108" s="64">
        <v>81</v>
      </c>
      <c r="B108" s="65">
        <v>1028</v>
      </c>
      <c r="C108" s="65">
        <v>1058</v>
      </c>
      <c r="D108" s="65">
        <v>1044</v>
      </c>
      <c r="E108" s="65">
        <v>983</v>
      </c>
      <c r="F108" s="66">
        <f>SUM(G108:H108)</f>
        <v>957</v>
      </c>
      <c r="G108" s="66">
        <v>408</v>
      </c>
      <c r="H108" s="66">
        <v>549</v>
      </c>
      <c r="I108" s="392">
        <f t="shared" si="3"/>
        <v>0.98620142416966372</v>
      </c>
      <c r="J108" s="48"/>
      <c r="K108" s="45"/>
      <c r="L108" s="45"/>
    </row>
    <row r="109" spans="1:12" s="49" customFormat="1" ht="12" customHeight="1" x14ac:dyDescent="0.15">
      <c r="A109" s="64">
        <v>82</v>
      </c>
      <c r="B109" s="65">
        <v>1022</v>
      </c>
      <c r="C109" s="65">
        <v>1003</v>
      </c>
      <c r="D109" s="65">
        <v>1012</v>
      </c>
      <c r="E109" s="65">
        <v>1022</v>
      </c>
      <c r="F109" s="66">
        <f>SUM(G109:H109)</f>
        <v>942</v>
      </c>
      <c r="G109" s="66">
        <v>398</v>
      </c>
      <c r="H109" s="66">
        <v>544</v>
      </c>
      <c r="I109" s="392">
        <f t="shared" si="3"/>
        <v>0.9707437215964716</v>
      </c>
      <c r="J109" s="48"/>
      <c r="K109" s="45"/>
      <c r="L109" s="45"/>
    </row>
    <row r="110" spans="1:12" s="49" customFormat="1" ht="12" customHeight="1" x14ac:dyDescent="0.15">
      <c r="A110" s="64">
        <v>83</v>
      </c>
      <c r="B110" s="65">
        <v>1044</v>
      </c>
      <c r="C110" s="65">
        <v>981</v>
      </c>
      <c r="D110" s="65">
        <v>959</v>
      </c>
      <c r="E110" s="65">
        <v>976</v>
      </c>
      <c r="F110" s="66">
        <f>SUM(G110:H110)</f>
        <v>981</v>
      </c>
      <c r="G110" s="66">
        <v>416</v>
      </c>
      <c r="H110" s="66">
        <v>565</v>
      </c>
      <c r="I110" s="392">
        <f t="shared" si="3"/>
        <v>1.0109337482867713</v>
      </c>
      <c r="J110" s="48"/>
      <c r="K110" s="45"/>
      <c r="L110" s="45"/>
    </row>
    <row r="111" spans="1:12" s="49" customFormat="1" ht="12" customHeight="1" x14ac:dyDescent="0.15">
      <c r="A111" s="64">
        <v>84</v>
      </c>
      <c r="B111" s="65">
        <v>1006</v>
      </c>
      <c r="C111" s="65">
        <v>1003</v>
      </c>
      <c r="D111" s="65">
        <v>938</v>
      </c>
      <c r="E111" s="65">
        <v>916</v>
      </c>
      <c r="F111" s="66">
        <f>SUM(G111:H111)</f>
        <v>931</v>
      </c>
      <c r="G111" s="66">
        <v>372</v>
      </c>
      <c r="H111" s="66">
        <v>559</v>
      </c>
      <c r="I111" s="392">
        <f t="shared" si="3"/>
        <v>0.95940807304279729</v>
      </c>
      <c r="J111" s="48"/>
      <c r="K111" s="45"/>
      <c r="L111" s="45"/>
    </row>
    <row r="112" spans="1:12" s="49" customFormat="1" ht="12" customHeight="1" x14ac:dyDescent="0.15">
      <c r="A112" s="61" t="s">
        <v>33</v>
      </c>
      <c r="B112" s="62">
        <v>3951</v>
      </c>
      <c r="C112" s="62">
        <v>4000</v>
      </c>
      <c r="D112" s="62">
        <v>4072</v>
      </c>
      <c r="E112" s="62">
        <v>3999</v>
      </c>
      <c r="F112" s="63">
        <f>SUM(F113:F117)</f>
        <v>3964</v>
      </c>
      <c r="G112" s="63">
        <f>SUM(G113:G117)</f>
        <v>1481</v>
      </c>
      <c r="H112" s="63">
        <f>SUM(H113:H117)</f>
        <v>2483</v>
      </c>
      <c r="I112" s="391">
        <f t="shared" si="3"/>
        <v>4.0849555333422645</v>
      </c>
      <c r="J112" s="48"/>
      <c r="K112" s="45"/>
      <c r="L112" s="45"/>
    </row>
    <row r="113" spans="1:12" s="49" customFormat="1" ht="12" customHeight="1" x14ac:dyDescent="0.15">
      <c r="A113" s="64">
        <v>85</v>
      </c>
      <c r="B113" s="65">
        <v>893</v>
      </c>
      <c r="C113" s="65">
        <v>953</v>
      </c>
      <c r="D113" s="65">
        <v>946</v>
      </c>
      <c r="E113" s="65">
        <v>892</v>
      </c>
      <c r="F113" s="66">
        <f>SUM(G113:H113)</f>
        <v>860</v>
      </c>
      <c r="G113" s="66">
        <v>354</v>
      </c>
      <c r="H113" s="66">
        <v>506</v>
      </c>
      <c r="I113" s="392">
        <f t="shared" si="3"/>
        <v>0.88624161419635394</v>
      </c>
      <c r="J113" s="48"/>
      <c r="K113" s="45"/>
      <c r="L113" s="45"/>
    </row>
    <row r="114" spans="1:12" s="49" customFormat="1" ht="12" customHeight="1" x14ac:dyDescent="0.15">
      <c r="A114" s="64">
        <v>86</v>
      </c>
      <c r="B114" s="65">
        <v>865</v>
      </c>
      <c r="C114" s="65">
        <v>832</v>
      </c>
      <c r="D114" s="65">
        <v>893</v>
      </c>
      <c r="E114" s="65">
        <v>894</v>
      </c>
      <c r="F114" s="66">
        <f>SUM(G114:H114)</f>
        <v>821</v>
      </c>
      <c r="G114" s="66">
        <v>318</v>
      </c>
      <c r="H114" s="66">
        <v>503</v>
      </c>
      <c r="I114" s="392">
        <f t="shared" si="3"/>
        <v>0.84605158750605436</v>
      </c>
      <c r="J114" s="48"/>
      <c r="K114" s="45"/>
      <c r="L114" s="45"/>
    </row>
    <row r="115" spans="1:12" s="49" customFormat="1" ht="12" customHeight="1" x14ac:dyDescent="0.15">
      <c r="A115" s="64">
        <v>87</v>
      </c>
      <c r="B115" s="65">
        <v>882</v>
      </c>
      <c r="C115" s="65">
        <v>795</v>
      </c>
      <c r="D115" s="65">
        <v>778</v>
      </c>
      <c r="E115" s="65">
        <v>838</v>
      </c>
      <c r="F115" s="66">
        <f>SUM(G115:H115)</f>
        <v>849</v>
      </c>
      <c r="G115" s="66">
        <v>334</v>
      </c>
      <c r="H115" s="66">
        <v>515</v>
      </c>
      <c r="I115" s="392">
        <f t="shared" si="3"/>
        <v>0.87490596564267986</v>
      </c>
      <c r="J115" s="48"/>
      <c r="K115" s="45"/>
      <c r="L115" s="45"/>
    </row>
    <row r="116" spans="1:12" s="49" customFormat="1" ht="12" customHeight="1" x14ac:dyDescent="0.15">
      <c r="A116" s="64">
        <v>88</v>
      </c>
      <c r="B116" s="65">
        <v>674</v>
      </c>
      <c r="C116" s="65">
        <v>809</v>
      </c>
      <c r="D116" s="65">
        <v>717</v>
      </c>
      <c r="E116" s="65">
        <v>713</v>
      </c>
      <c r="F116" s="66">
        <f>SUM(G116:H116)</f>
        <v>786</v>
      </c>
      <c r="G116" s="66">
        <v>265</v>
      </c>
      <c r="H116" s="66">
        <v>521</v>
      </c>
      <c r="I116" s="392">
        <f t="shared" si="3"/>
        <v>0.80998361483527237</v>
      </c>
      <c r="J116" s="48"/>
      <c r="K116" s="45"/>
      <c r="L116" s="45"/>
    </row>
    <row r="117" spans="1:12" s="49" customFormat="1" ht="12" customHeight="1" x14ac:dyDescent="0.15">
      <c r="A117" s="64">
        <v>89</v>
      </c>
      <c r="B117" s="65">
        <v>637</v>
      </c>
      <c r="C117" s="65">
        <v>611</v>
      </c>
      <c r="D117" s="65">
        <v>738</v>
      </c>
      <c r="E117" s="65">
        <v>662</v>
      </c>
      <c r="F117" s="66">
        <f>SUM(G117:H117)</f>
        <v>648</v>
      </c>
      <c r="G117" s="66">
        <v>210</v>
      </c>
      <c r="H117" s="66">
        <v>438</v>
      </c>
      <c r="I117" s="392">
        <f t="shared" si="3"/>
        <v>0.66777275116190404</v>
      </c>
      <c r="J117" s="48"/>
      <c r="K117" s="45"/>
      <c r="L117" s="45"/>
    </row>
    <row r="118" spans="1:12" s="49" customFormat="1" ht="12" customHeight="1" x14ac:dyDescent="0.15">
      <c r="A118" s="61" t="s">
        <v>34</v>
      </c>
      <c r="B118" s="62">
        <v>1966</v>
      </c>
      <c r="C118" s="62">
        <v>2078</v>
      </c>
      <c r="D118" s="62">
        <v>2123</v>
      </c>
      <c r="E118" s="62">
        <v>2241</v>
      </c>
      <c r="F118" s="63">
        <f>SUM(F119:F123)</f>
        <v>2303</v>
      </c>
      <c r="G118" s="63">
        <f>SUM(G119:G123)</f>
        <v>668</v>
      </c>
      <c r="H118" s="63">
        <f>SUM(H119:H123)</f>
        <v>1635</v>
      </c>
      <c r="I118" s="391">
        <f t="shared" si="3"/>
        <v>2.3732726017374457</v>
      </c>
      <c r="J118" s="48"/>
      <c r="K118" s="45"/>
      <c r="L118" s="45"/>
    </row>
    <row r="119" spans="1:12" s="49" customFormat="1" ht="12" customHeight="1" x14ac:dyDescent="0.15">
      <c r="A119" s="64">
        <v>90</v>
      </c>
      <c r="B119" s="65">
        <v>573</v>
      </c>
      <c r="C119" s="65">
        <v>570</v>
      </c>
      <c r="D119" s="65">
        <v>536</v>
      </c>
      <c r="E119" s="65">
        <v>670</v>
      </c>
      <c r="F119" s="66">
        <f>SUM(G119:H119)</f>
        <v>601</v>
      </c>
      <c r="G119" s="66">
        <v>185</v>
      </c>
      <c r="H119" s="66">
        <v>416</v>
      </c>
      <c r="I119" s="392">
        <f t="shared" si="3"/>
        <v>0.61933861643256838</v>
      </c>
      <c r="J119" s="48"/>
      <c r="K119" s="45"/>
      <c r="L119" s="45"/>
    </row>
    <row r="120" spans="1:12" s="49" customFormat="1" ht="12" customHeight="1" x14ac:dyDescent="0.15">
      <c r="A120" s="64">
        <v>91</v>
      </c>
      <c r="B120" s="65">
        <v>482</v>
      </c>
      <c r="C120" s="65">
        <v>510</v>
      </c>
      <c r="D120" s="65">
        <v>512</v>
      </c>
      <c r="E120" s="65">
        <v>465</v>
      </c>
      <c r="F120" s="66">
        <f>SUM(G120:H120)</f>
        <v>596</v>
      </c>
      <c r="G120" s="66">
        <v>179</v>
      </c>
      <c r="H120" s="66">
        <v>417</v>
      </c>
      <c r="I120" s="392">
        <f t="shared" si="3"/>
        <v>0.61418604890817086</v>
      </c>
      <c r="J120" s="48"/>
      <c r="K120" s="45"/>
      <c r="L120" s="45"/>
    </row>
    <row r="121" spans="1:12" s="49" customFormat="1" ht="12" customHeight="1" x14ac:dyDescent="0.15">
      <c r="A121" s="64">
        <v>92</v>
      </c>
      <c r="B121" s="65">
        <v>387</v>
      </c>
      <c r="C121" s="65">
        <v>415</v>
      </c>
      <c r="D121" s="65">
        <v>447</v>
      </c>
      <c r="E121" s="65">
        <v>445</v>
      </c>
      <c r="F121" s="66">
        <f>SUM(G121:H121)</f>
        <v>410</v>
      </c>
      <c r="G121" s="66">
        <v>114</v>
      </c>
      <c r="H121" s="66">
        <v>296</v>
      </c>
      <c r="I121" s="392">
        <f t="shared" si="3"/>
        <v>0.42251053700058738</v>
      </c>
      <c r="J121" s="48"/>
      <c r="K121" s="45"/>
      <c r="L121" s="45"/>
    </row>
    <row r="122" spans="1:12" s="49" customFormat="1" ht="12" customHeight="1" x14ac:dyDescent="0.15">
      <c r="A122" s="64">
        <v>93</v>
      </c>
      <c r="B122" s="65">
        <v>300</v>
      </c>
      <c r="C122" s="65">
        <v>329</v>
      </c>
      <c r="D122" s="65">
        <v>353</v>
      </c>
      <c r="E122" s="65">
        <v>385</v>
      </c>
      <c r="F122" s="66">
        <f>SUM(G122:H122)</f>
        <v>375</v>
      </c>
      <c r="G122" s="66">
        <v>109</v>
      </c>
      <c r="H122" s="66">
        <v>266</v>
      </c>
      <c r="I122" s="392">
        <f t="shared" si="3"/>
        <v>0.38644256432980556</v>
      </c>
      <c r="J122" s="48"/>
      <c r="K122" s="45"/>
      <c r="L122" s="45"/>
    </row>
    <row r="123" spans="1:12" s="49" customFormat="1" ht="12" customHeight="1" x14ac:dyDescent="0.15">
      <c r="A123" s="64">
        <v>94</v>
      </c>
      <c r="B123" s="65">
        <v>224</v>
      </c>
      <c r="C123" s="65">
        <v>254</v>
      </c>
      <c r="D123" s="65">
        <v>275</v>
      </c>
      <c r="E123" s="65">
        <v>276</v>
      </c>
      <c r="F123" s="66">
        <f>SUM(G123:H123)</f>
        <v>321</v>
      </c>
      <c r="G123" s="66">
        <v>81</v>
      </c>
      <c r="H123" s="66">
        <v>240</v>
      </c>
      <c r="I123" s="392">
        <f t="shared" si="3"/>
        <v>0.33079483506631358</v>
      </c>
      <c r="J123" s="48"/>
      <c r="K123" s="45"/>
      <c r="L123" s="45"/>
    </row>
    <row r="124" spans="1:12" s="49" customFormat="1" ht="12" customHeight="1" x14ac:dyDescent="0.15">
      <c r="A124" s="61" t="s">
        <v>35</v>
      </c>
      <c r="B124" s="62">
        <v>526</v>
      </c>
      <c r="C124" s="62">
        <v>547</v>
      </c>
      <c r="D124" s="62">
        <v>610</v>
      </c>
      <c r="E124" s="62">
        <v>629</v>
      </c>
      <c r="F124" s="63">
        <f>SUM(F125:F129)</f>
        <v>643</v>
      </c>
      <c r="G124" s="63">
        <f>SUM(G125:G129)</f>
        <v>132</v>
      </c>
      <c r="H124" s="63">
        <f>SUM(H125:H129)</f>
        <v>511</v>
      </c>
      <c r="I124" s="391">
        <f t="shared" si="3"/>
        <v>0.66262018363750652</v>
      </c>
      <c r="J124" s="48"/>
      <c r="K124" s="45"/>
      <c r="L124" s="45"/>
    </row>
    <row r="125" spans="1:12" s="49" customFormat="1" ht="12" customHeight="1" x14ac:dyDescent="0.15">
      <c r="A125" s="64">
        <v>95</v>
      </c>
      <c r="B125" s="65">
        <v>174</v>
      </c>
      <c r="C125" s="65">
        <v>193</v>
      </c>
      <c r="D125" s="65">
        <v>215</v>
      </c>
      <c r="E125" s="65">
        <v>221</v>
      </c>
      <c r="F125" s="66">
        <f t="shared" ref="F125:F131" si="4">SUM(G125:H125)</f>
        <v>211</v>
      </c>
      <c r="G125" s="66">
        <v>49</v>
      </c>
      <c r="H125" s="66">
        <v>162</v>
      </c>
      <c r="I125" s="392">
        <f t="shared" si="3"/>
        <v>0.21743834952957058</v>
      </c>
      <c r="J125" s="48"/>
      <c r="K125" s="45"/>
      <c r="L125" s="45"/>
    </row>
    <row r="126" spans="1:12" s="49" customFormat="1" ht="12" customHeight="1" x14ac:dyDescent="0.15">
      <c r="A126" s="64">
        <v>96</v>
      </c>
      <c r="B126" s="65">
        <v>143</v>
      </c>
      <c r="C126" s="65">
        <v>139</v>
      </c>
      <c r="D126" s="65">
        <v>161</v>
      </c>
      <c r="E126" s="65">
        <v>164</v>
      </c>
      <c r="F126" s="66">
        <f t="shared" si="4"/>
        <v>171</v>
      </c>
      <c r="G126" s="66">
        <v>48</v>
      </c>
      <c r="H126" s="66">
        <v>123</v>
      </c>
      <c r="I126" s="392">
        <f t="shared" si="3"/>
        <v>0.17621780933439132</v>
      </c>
      <c r="J126" s="48"/>
      <c r="K126" s="45"/>
      <c r="L126" s="45"/>
    </row>
    <row r="127" spans="1:12" s="49" customFormat="1" ht="12" customHeight="1" x14ac:dyDescent="0.15">
      <c r="A127" s="64">
        <v>97</v>
      </c>
      <c r="B127" s="65">
        <v>91</v>
      </c>
      <c r="C127" s="65">
        <v>98</v>
      </c>
      <c r="D127" s="65">
        <v>105</v>
      </c>
      <c r="E127" s="65">
        <v>114</v>
      </c>
      <c r="F127" s="66">
        <f t="shared" si="4"/>
        <v>124</v>
      </c>
      <c r="G127" s="66">
        <v>19</v>
      </c>
      <c r="H127" s="66">
        <v>105</v>
      </c>
      <c r="I127" s="392">
        <f t="shared" si="3"/>
        <v>0.12778367460505569</v>
      </c>
      <c r="J127" s="48"/>
      <c r="K127" s="45"/>
      <c r="L127" s="45"/>
    </row>
    <row r="128" spans="1:12" s="49" customFormat="1" ht="12" customHeight="1" x14ac:dyDescent="0.15">
      <c r="A128" s="64">
        <v>98</v>
      </c>
      <c r="B128" s="65">
        <v>65</v>
      </c>
      <c r="C128" s="65">
        <v>69</v>
      </c>
      <c r="D128" s="65">
        <v>80</v>
      </c>
      <c r="E128" s="65">
        <v>76</v>
      </c>
      <c r="F128" s="66">
        <f t="shared" si="4"/>
        <v>81</v>
      </c>
      <c r="G128" s="66">
        <v>10</v>
      </c>
      <c r="H128" s="66">
        <v>71</v>
      </c>
      <c r="I128" s="392">
        <f t="shared" si="3"/>
        <v>8.3471593895238005E-2</v>
      </c>
      <c r="J128" s="48"/>
      <c r="K128" s="45"/>
      <c r="L128" s="45"/>
    </row>
    <row r="129" spans="1:12" s="49" customFormat="1" ht="12" customHeight="1" x14ac:dyDescent="0.15">
      <c r="A129" s="64">
        <v>99</v>
      </c>
      <c r="B129" s="65">
        <v>53</v>
      </c>
      <c r="C129" s="65">
        <v>48</v>
      </c>
      <c r="D129" s="65">
        <v>49</v>
      </c>
      <c r="E129" s="65">
        <v>54</v>
      </c>
      <c r="F129" s="66">
        <f t="shared" si="4"/>
        <v>56</v>
      </c>
      <c r="G129" s="66">
        <v>6</v>
      </c>
      <c r="H129" s="66">
        <v>50</v>
      </c>
      <c r="I129" s="392">
        <f t="shared" si="3"/>
        <v>5.7708756273250957E-2</v>
      </c>
      <c r="J129" s="48"/>
      <c r="K129" s="45"/>
      <c r="L129" s="45"/>
    </row>
    <row r="130" spans="1:12" s="49" customFormat="1" ht="12" customHeight="1" x14ac:dyDescent="0.15">
      <c r="A130" s="73" t="s">
        <v>36</v>
      </c>
      <c r="B130" s="62">
        <v>81</v>
      </c>
      <c r="C130" s="62">
        <v>93</v>
      </c>
      <c r="D130" s="62">
        <v>95</v>
      </c>
      <c r="E130" s="62">
        <v>86</v>
      </c>
      <c r="F130" s="63">
        <f t="shared" si="4"/>
        <v>82</v>
      </c>
      <c r="G130" s="63">
        <v>14</v>
      </c>
      <c r="H130" s="63">
        <v>68</v>
      </c>
      <c r="I130" s="391">
        <f t="shared" si="3"/>
        <v>8.4502107400117488E-2</v>
      </c>
      <c r="J130" s="48"/>
      <c r="K130" s="45"/>
      <c r="L130" s="45"/>
    </row>
    <row r="131" spans="1:12" s="49" customFormat="1" ht="12" customHeight="1" thickBot="1" x14ac:dyDescent="0.2">
      <c r="A131" s="74" t="s">
        <v>333</v>
      </c>
      <c r="B131" s="69">
        <v>979</v>
      </c>
      <c r="C131" s="69">
        <v>979</v>
      </c>
      <c r="D131" s="69">
        <v>979</v>
      </c>
      <c r="E131" s="69">
        <v>979</v>
      </c>
      <c r="F131" s="70">
        <f t="shared" si="4"/>
        <v>979</v>
      </c>
      <c r="G131" s="70">
        <v>569</v>
      </c>
      <c r="H131" s="70">
        <v>410</v>
      </c>
      <c r="I131" s="394">
        <f t="shared" si="3"/>
        <v>1.0088727212770123</v>
      </c>
      <c r="J131" s="48"/>
      <c r="K131" s="45"/>
      <c r="L131" s="45"/>
    </row>
    <row r="132" spans="1:12" s="49" customFormat="1" ht="12" customHeight="1" x14ac:dyDescent="0.15">
      <c r="A132" s="45"/>
      <c r="B132" s="65"/>
      <c r="C132" s="65"/>
      <c r="D132" s="65"/>
      <c r="E132" s="65"/>
      <c r="F132" s="46"/>
      <c r="G132" s="46"/>
      <c r="H132" s="46"/>
      <c r="I132" s="47" t="s">
        <v>334</v>
      </c>
      <c r="J132" s="48"/>
      <c r="K132" s="45"/>
      <c r="L132" s="45"/>
    </row>
    <row r="133" spans="1:12" x14ac:dyDescent="0.15">
      <c r="B133" s="65"/>
      <c r="C133" s="65"/>
      <c r="D133" s="65"/>
      <c r="E133" s="65"/>
    </row>
    <row r="134" spans="1:12" x14ac:dyDescent="0.15">
      <c r="B134" s="65"/>
      <c r="C134" s="65"/>
      <c r="D134" s="65"/>
      <c r="E134" s="65"/>
    </row>
    <row r="135" spans="1:12" x14ac:dyDescent="0.15">
      <c r="B135" s="65"/>
      <c r="C135" s="65"/>
      <c r="D135" s="65"/>
      <c r="E135" s="65"/>
    </row>
    <row r="136" spans="1:12" x14ac:dyDescent="0.15">
      <c r="B136" s="65"/>
      <c r="C136" s="65"/>
      <c r="D136" s="65"/>
      <c r="E136" s="65"/>
    </row>
    <row r="137" spans="1:12" x14ac:dyDescent="0.15">
      <c r="B137" s="65"/>
      <c r="C137" s="65"/>
      <c r="D137" s="65"/>
      <c r="E137" s="65"/>
    </row>
    <row r="138" spans="1:12" x14ac:dyDescent="0.15">
      <c r="B138" s="65"/>
      <c r="C138" s="65"/>
      <c r="D138" s="65"/>
      <c r="E138" s="65"/>
    </row>
    <row r="139" spans="1:12" x14ac:dyDescent="0.15">
      <c r="B139" s="65"/>
      <c r="C139" s="65"/>
      <c r="D139" s="65"/>
      <c r="E139" s="65"/>
    </row>
    <row r="140" spans="1:12" x14ac:dyDescent="0.15">
      <c r="B140" s="65"/>
      <c r="C140" s="65"/>
      <c r="D140" s="65"/>
      <c r="E140" s="65"/>
    </row>
    <row r="141" spans="1:12" x14ac:dyDescent="0.15">
      <c r="B141" s="65"/>
      <c r="C141" s="65"/>
      <c r="D141" s="65"/>
      <c r="E141" s="65"/>
    </row>
    <row r="142" spans="1:12" x14ac:dyDescent="0.15">
      <c r="B142" s="65"/>
      <c r="C142" s="65"/>
      <c r="D142" s="65"/>
      <c r="E142" s="65"/>
    </row>
    <row r="143" spans="1:12" x14ac:dyDescent="0.15">
      <c r="B143" s="65"/>
      <c r="C143" s="65"/>
      <c r="D143" s="65"/>
      <c r="E143" s="65"/>
    </row>
    <row r="144" spans="1:12" x14ac:dyDescent="0.15">
      <c r="B144" s="65"/>
      <c r="C144" s="65"/>
      <c r="D144" s="65"/>
      <c r="E144" s="65"/>
    </row>
    <row r="145" spans="1:12" s="76" customFormat="1" x14ac:dyDescent="0.15">
      <c r="A145" s="75"/>
      <c r="B145" s="65"/>
      <c r="C145" s="65"/>
      <c r="D145" s="65"/>
      <c r="E145" s="65"/>
      <c r="J145" s="77"/>
      <c r="K145" s="78"/>
      <c r="L145" s="78"/>
    </row>
    <row r="146" spans="1:12" s="76" customFormat="1" x14ac:dyDescent="0.15">
      <c r="A146" s="75"/>
      <c r="B146" s="65"/>
      <c r="C146" s="65"/>
      <c r="D146" s="65"/>
      <c r="E146" s="65"/>
      <c r="J146" s="77"/>
      <c r="K146" s="78"/>
      <c r="L146" s="78"/>
    </row>
    <row r="147" spans="1:12" s="76" customFormat="1" x14ac:dyDescent="0.15">
      <c r="A147" s="75"/>
      <c r="B147" s="65"/>
      <c r="C147" s="65"/>
      <c r="D147" s="65"/>
      <c r="E147" s="65"/>
      <c r="J147" s="77"/>
      <c r="K147" s="78"/>
      <c r="L147" s="78"/>
    </row>
    <row r="148" spans="1:12" s="76" customFormat="1" x14ac:dyDescent="0.15">
      <c r="A148" s="75"/>
      <c r="B148" s="65"/>
      <c r="C148" s="65"/>
      <c r="D148" s="65"/>
      <c r="E148" s="65"/>
      <c r="J148" s="77"/>
      <c r="K148" s="78"/>
      <c r="L148" s="78"/>
    </row>
    <row r="149" spans="1:12" s="76" customFormat="1" x14ac:dyDescent="0.15">
      <c r="A149" s="75"/>
      <c r="B149" s="65"/>
      <c r="C149" s="65"/>
      <c r="D149" s="65"/>
      <c r="E149" s="65"/>
      <c r="J149" s="77"/>
      <c r="K149" s="78"/>
      <c r="L149" s="78"/>
    </row>
    <row r="150" spans="1:12" s="76" customFormat="1" x14ac:dyDescent="0.15">
      <c r="A150" s="75"/>
      <c r="B150" s="65"/>
      <c r="C150" s="65"/>
      <c r="D150" s="65"/>
      <c r="E150" s="65"/>
      <c r="J150" s="77"/>
      <c r="K150" s="78"/>
      <c r="L150" s="78"/>
    </row>
    <row r="151" spans="1:12" s="76" customFormat="1" x14ac:dyDescent="0.15">
      <c r="A151" s="75"/>
      <c r="B151" s="65"/>
      <c r="C151" s="65"/>
      <c r="D151" s="65"/>
      <c r="E151" s="65"/>
      <c r="J151" s="77"/>
      <c r="K151" s="78"/>
      <c r="L151" s="78"/>
    </row>
    <row r="152" spans="1:12" s="76" customFormat="1" x14ac:dyDescent="0.15">
      <c r="A152" s="75"/>
      <c r="B152" s="65"/>
      <c r="C152" s="65"/>
      <c r="D152" s="65"/>
      <c r="E152" s="65"/>
      <c r="J152" s="77"/>
      <c r="K152" s="78"/>
      <c r="L152" s="78"/>
    </row>
    <row r="153" spans="1:12" s="76" customFormat="1" x14ac:dyDescent="0.15">
      <c r="A153" s="75"/>
      <c r="B153" s="65"/>
      <c r="C153" s="65"/>
      <c r="D153" s="65"/>
      <c r="E153" s="65"/>
      <c r="J153" s="77"/>
      <c r="K153" s="78"/>
      <c r="L153" s="78"/>
    </row>
    <row r="154" spans="1:12" s="76" customFormat="1" x14ac:dyDescent="0.15">
      <c r="A154" s="75"/>
      <c r="B154" s="65"/>
      <c r="C154" s="65"/>
      <c r="D154" s="65"/>
      <c r="E154" s="65"/>
      <c r="J154" s="77"/>
      <c r="K154" s="78"/>
      <c r="L154" s="78"/>
    </row>
    <row r="155" spans="1:12" s="76" customFormat="1" x14ac:dyDescent="0.15">
      <c r="A155" s="75"/>
      <c r="B155" s="65"/>
      <c r="C155" s="65"/>
      <c r="D155" s="65"/>
      <c r="E155" s="65"/>
      <c r="J155" s="77"/>
      <c r="K155" s="78"/>
      <c r="L155" s="78"/>
    </row>
    <row r="156" spans="1:12" s="76" customFormat="1" x14ac:dyDescent="0.15">
      <c r="A156" s="75"/>
      <c r="B156" s="45"/>
      <c r="C156" s="45"/>
      <c r="D156" s="45"/>
      <c r="E156" s="45"/>
      <c r="J156" s="77"/>
      <c r="K156" s="78"/>
      <c r="L156" s="78"/>
    </row>
  </sheetData>
  <mergeCells count="3">
    <mergeCell ref="F2:I2"/>
    <mergeCell ref="A68:A69"/>
    <mergeCell ref="F68:I68"/>
  </mergeCells>
  <phoneticPr fontId="36"/>
  <hyperlinks>
    <hyperlink ref="K1" location="目次!R1C1" display="目次"/>
  </hyperlinks>
  <pageMargins left="0.86614173228346458" right="0.86614173228346458" top="0.9055118110236221" bottom="0.74803149606299213" header="0.51181102362204722" footer="0.51181102362204722"/>
  <pageSetup paperSize="9" scale="96" orientation="portrait" verticalDpi="300" r:id="rId1"/>
  <headerFooter alignWithMargins="0"/>
  <rowBreaks count="1" manualBreakCount="1">
    <brk id="6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/>
  </sheetViews>
  <sheetFormatPr defaultRowHeight="13.5" x14ac:dyDescent="0.15"/>
  <cols>
    <col min="1" max="1" width="9.375" style="4" customWidth="1"/>
    <col min="2" max="2" width="9" style="4"/>
    <col min="3" max="3" width="9.75" style="4" customWidth="1"/>
    <col min="4" max="4" width="11.25" style="4" customWidth="1"/>
    <col min="5" max="5" width="9.75" style="4" customWidth="1"/>
    <col min="6" max="6" width="6.875" style="4" customWidth="1"/>
    <col min="7" max="7" width="9.75" style="41" customWidth="1"/>
    <col min="8" max="8" width="11.125" style="41" customWidth="1"/>
    <col min="9" max="9" width="9.75" style="41" customWidth="1"/>
    <col min="10" max="16384" width="9" style="41"/>
  </cols>
  <sheetData>
    <row r="1" spans="1:11" ht="15" thickBot="1" x14ac:dyDescent="0.2">
      <c r="A1" s="1" t="s">
        <v>335</v>
      </c>
      <c r="E1" s="2"/>
      <c r="F1" s="2"/>
      <c r="I1" s="2" t="s">
        <v>336</v>
      </c>
      <c r="K1" s="505" t="s">
        <v>707</v>
      </c>
    </row>
    <row r="2" spans="1:11" x14ac:dyDescent="0.15">
      <c r="A2" s="80" t="s">
        <v>37</v>
      </c>
      <c r="B2" s="81"/>
      <c r="C2" s="82" t="s">
        <v>38</v>
      </c>
      <c r="D2" s="83"/>
      <c r="E2" s="84"/>
      <c r="F2" s="84"/>
      <c r="G2" s="85"/>
      <c r="H2" s="86" t="s">
        <v>39</v>
      </c>
      <c r="I2" s="87"/>
    </row>
    <row r="3" spans="1:11" x14ac:dyDescent="0.15">
      <c r="A3" s="88"/>
      <c r="B3" s="532" t="s">
        <v>337</v>
      </c>
      <c r="C3" s="89" t="s">
        <v>40</v>
      </c>
      <c r="D3" s="89" t="s">
        <v>41</v>
      </c>
      <c r="E3" s="89" t="s">
        <v>42</v>
      </c>
      <c r="F3" s="89" t="s">
        <v>333</v>
      </c>
      <c r="G3" s="532" t="s">
        <v>40</v>
      </c>
      <c r="H3" s="532" t="s">
        <v>41</v>
      </c>
      <c r="I3" s="534" t="s">
        <v>42</v>
      </c>
    </row>
    <row r="4" spans="1:11" x14ac:dyDescent="0.15">
      <c r="A4" s="90" t="s">
        <v>43</v>
      </c>
      <c r="B4" s="533"/>
      <c r="C4" s="91" t="s">
        <v>44</v>
      </c>
      <c r="D4" s="91" t="s">
        <v>45</v>
      </c>
      <c r="E4" s="91" t="s">
        <v>46</v>
      </c>
      <c r="F4" s="91"/>
      <c r="G4" s="533"/>
      <c r="H4" s="533"/>
      <c r="I4" s="535"/>
    </row>
    <row r="5" spans="1:11" ht="21" customHeight="1" x14ac:dyDescent="0.15">
      <c r="A5" s="92" t="s">
        <v>6</v>
      </c>
      <c r="B5" s="93">
        <f>SUM(C5:F5)</f>
        <v>101581</v>
      </c>
      <c r="C5" s="94">
        <f>SUM(C6:C25)</f>
        <v>13609</v>
      </c>
      <c r="D5" s="94">
        <f>SUM(D6:D25)</f>
        <v>55546</v>
      </c>
      <c r="E5" s="94">
        <f>SUM(E6:E25)</f>
        <v>31447</v>
      </c>
      <c r="F5" s="95">
        <f>SUM(F6:F25)</f>
        <v>979</v>
      </c>
      <c r="G5" s="96">
        <f>C5*100/B5</f>
        <v>13.397190419468208</v>
      </c>
      <c r="H5" s="96">
        <f>D5*100/B5</f>
        <v>54.681485710910508</v>
      </c>
      <c r="I5" s="96">
        <f>E5*100/B5</f>
        <v>30.957560961203374</v>
      </c>
      <c r="K5" s="97"/>
    </row>
    <row r="6" spans="1:11" s="101" customFormat="1" ht="21" customHeight="1" x14ac:dyDescent="0.15">
      <c r="A6" s="98" t="s">
        <v>338</v>
      </c>
      <c r="B6" s="99">
        <f>SUM(C6:F6)</f>
        <v>3173</v>
      </c>
      <c r="C6" s="100">
        <v>325</v>
      </c>
      <c r="D6" s="100">
        <v>1549</v>
      </c>
      <c r="E6" s="100">
        <v>1263</v>
      </c>
      <c r="F6" s="100">
        <v>36</v>
      </c>
      <c r="G6" s="96">
        <f>C6*100/B6</f>
        <v>10.242672549637566</v>
      </c>
      <c r="H6" s="96">
        <f t="shared" ref="H6:H25" si="0">D6*100/B6</f>
        <v>48.818153167349514</v>
      </c>
      <c r="I6" s="96">
        <f t="shared" ref="I6:I25" si="1">E6*100/B6</f>
        <v>39.80460132366845</v>
      </c>
      <c r="K6" s="102"/>
    </row>
    <row r="7" spans="1:11" s="101" customFormat="1" x14ac:dyDescent="0.15">
      <c r="A7" s="98" t="s">
        <v>339</v>
      </c>
      <c r="B7" s="99">
        <f t="shared" ref="B7:B25" si="2">SUM(C7:F7)</f>
        <v>2723</v>
      </c>
      <c r="C7" s="100">
        <v>316</v>
      </c>
      <c r="D7" s="100">
        <v>1273</v>
      </c>
      <c r="E7" s="100">
        <v>1092</v>
      </c>
      <c r="F7" s="100">
        <v>42</v>
      </c>
      <c r="G7" s="96">
        <f t="shared" ref="G7:G25" si="3">C7*100/B7</f>
        <v>11.604847594564818</v>
      </c>
      <c r="H7" s="96">
        <f t="shared" si="0"/>
        <v>46.749908189496878</v>
      </c>
      <c r="I7" s="96">
        <f t="shared" si="1"/>
        <v>40.102827763496144</v>
      </c>
      <c r="K7" s="102"/>
    </row>
    <row r="8" spans="1:11" s="101" customFormat="1" x14ac:dyDescent="0.15">
      <c r="A8" s="98" t="s">
        <v>340</v>
      </c>
      <c r="B8" s="99">
        <f t="shared" si="2"/>
        <v>4966</v>
      </c>
      <c r="C8" s="100">
        <v>679</v>
      </c>
      <c r="D8" s="100">
        <v>2685</v>
      </c>
      <c r="E8" s="100">
        <v>1554</v>
      </c>
      <c r="F8" s="100">
        <v>48</v>
      </c>
      <c r="G8" s="96">
        <f t="shared" si="3"/>
        <v>13.672976238421265</v>
      </c>
      <c r="H8" s="96">
        <f t="shared" si="0"/>
        <v>54.067660088602494</v>
      </c>
      <c r="I8" s="96">
        <f t="shared" si="1"/>
        <v>31.292790978654853</v>
      </c>
      <c r="K8" s="102"/>
    </row>
    <row r="9" spans="1:11" x14ac:dyDescent="0.15">
      <c r="A9" s="98" t="s">
        <v>341</v>
      </c>
      <c r="B9" s="99">
        <f t="shared" si="2"/>
        <v>3505</v>
      </c>
      <c r="C9" s="103">
        <v>469</v>
      </c>
      <c r="D9" s="103">
        <v>1923</v>
      </c>
      <c r="E9" s="103">
        <v>1055</v>
      </c>
      <c r="F9" s="103">
        <v>58</v>
      </c>
      <c r="G9" s="96">
        <f t="shared" si="3"/>
        <v>13.380884450784594</v>
      </c>
      <c r="H9" s="96">
        <f t="shared" si="0"/>
        <v>54.864479315263907</v>
      </c>
      <c r="I9" s="96">
        <f t="shared" si="1"/>
        <v>30.099857346647646</v>
      </c>
      <c r="K9" s="97"/>
    </row>
    <row r="10" spans="1:11" x14ac:dyDescent="0.15">
      <c r="A10" s="98" t="s">
        <v>342</v>
      </c>
      <c r="B10" s="99">
        <f t="shared" si="2"/>
        <v>3056</v>
      </c>
      <c r="C10" s="103">
        <v>298</v>
      </c>
      <c r="D10" s="103">
        <v>1689</v>
      </c>
      <c r="E10" s="103">
        <v>996</v>
      </c>
      <c r="F10" s="103">
        <v>73</v>
      </c>
      <c r="G10" s="96">
        <f t="shared" si="3"/>
        <v>9.7513089005235596</v>
      </c>
      <c r="H10" s="96">
        <f t="shared" si="0"/>
        <v>55.268324607329845</v>
      </c>
      <c r="I10" s="96">
        <f t="shared" si="1"/>
        <v>32.591623036649217</v>
      </c>
      <c r="K10" s="97"/>
    </row>
    <row r="11" spans="1:11" ht="21" customHeight="1" x14ac:dyDescent="0.15">
      <c r="A11" s="98" t="s">
        <v>47</v>
      </c>
      <c r="B11" s="99">
        <f t="shared" si="2"/>
        <v>4382</v>
      </c>
      <c r="C11" s="103">
        <v>592</v>
      </c>
      <c r="D11" s="103">
        <v>2420</v>
      </c>
      <c r="E11" s="103">
        <v>1346</v>
      </c>
      <c r="F11" s="103">
        <v>24</v>
      </c>
      <c r="G11" s="96">
        <f t="shared" si="3"/>
        <v>13.509812870835235</v>
      </c>
      <c r="H11" s="96">
        <f t="shared" si="0"/>
        <v>55.225924235508899</v>
      </c>
      <c r="I11" s="96">
        <f t="shared" si="1"/>
        <v>30.716567777270651</v>
      </c>
      <c r="K11" s="97"/>
    </row>
    <row r="12" spans="1:11" x14ac:dyDescent="0.15">
      <c r="A12" s="98" t="s">
        <v>48</v>
      </c>
      <c r="B12" s="99">
        <f t="shared" si="2"/>
        <v>13035</v>
      </c>
      <c r="C12" s="103">
        <v>1991</v>
      </c>
      <c r="D12" s="103">
        <v>7645</v>
      </c>
      <c r="E12" s="103">
        <v>3287</v>
      </c>
      <c r="F12" s="103">
        <v>112</v>
      </c>
      <c r="G12" s="96">
        <f t="shared" si="3"/>
        <v>15.274261603375528</v>
      </c>
      <c r="H12" s="96">
        <f t="shared" si="0"/>
        <v>58.649789029535867</v>
      </c>
      <c r="I12" s="96">
        <f t="shared" si="1"/>
        <v>25.216724204065976</v>
      </c>
      <c r="K12" s="97"/>
    </row>
    <row r="13" spans="1:11" x14ac:dyDescent="0.15">
      <c r="A13" s="98" t="s">
        <v>49</v>
      </c>
      <c r="B13" s="99">
        <f t="shared" si="2"/>
        <v>2946</v>
      </c>
      <c r="C13" s="103">
        <v>376</v>
      </c>
      <c r="D13" s="103">
        <v>1536</v>
      </c>
      <c r="E13" s="103">
        <v>1033</v>
      </c>
      <c r="F13" s="103">
        <v>1</v>
      </c>
      <c r="G13" s="96">
        <f t="shared" si="3"/>
        <v>12.763068567549219</v>
      </c>
      <c r="H13" s="96">
        <f t="shared" si="0"/>
        <v>52.138492871690431</v>
      </c>
      <c r="I13" s="96">
        <f t="shared" si="1"/>
        <v>35.064494229463676</v>
      </c>
      <c r="K13" s="97"/>
    </row>
    <row r="14" spans="1:11" x14ac:dyDescent="0.15">
      <c r="A14" s="98" t="s">
        <v>50</v>
      </c>
      <c r="B14" s="99">
        <f t="shared" si="2"/>
        <v>1318</v>
      </c>
      <c r="C14" s="103">
        <v>104</v>
      </c>
      <c r="D14" s="103">
        <v>630</v>
      </c>
      <c r="E14" s="103">
        <v>577</v>
      </c>
      <c r="F14" s="103">
        <v>7</v>
      </c>
      <c r="G14" s="96">
        <f t="shared" si="3"/>
        <v>7.890743550834598</v>
      </c>
      <c r="H14" s="96">
        <f t="shared" si="0"/>
        <v>47.799696509863431</v>
      </c>
      <c r="I14" s="96">
        <f t="shared" si="1"/>
        <v>43.778452200303491</v>
      </c>
      <c r="K14" s="97"/>
    </row>
    <row r="15" spans="1:11" x14ac:dyDescent="0.15">
      <c r="A15" s="98" t="s">
        <v>51</v>
      </c>
      <c r="B15" s="99">
        <f t="shared" si="2"/>
        <v>1693</v>
      </c>
      <c r="C15" s="103">
        <v>182</v>
      </c>
      <c r="D15" s="103">
        <v>800</v>
      </c>
      <c r="E15" s="103">
        <v>703</v>
      </c>
      <c r="F15" s="103">
        <v>8</v>
      </c>
      <c r="G15" s="96">
        <f t="shared" si="3"/>
        <v>10.750147666863556</v>
      </c>
      <c r="H15" s="96">
        <f t="shared" si="0"/>
        <v>47.253396337861787</v>
      </c>
      <c r="I15" s="96">
        <f t="shared" si="1"/>
        <v>41.523922031896042</v>
      </c>
      <c r="K15" s="97"/>
    </row>
    <row r="16" spans="1:11" ht="21" customHeight="1" x14ac:dyDescent="0.15">
      <c r="A16" s="98" t="s">
        <v>52</v>
      </c>
      <c r="B16" s="99">
        <f t="shared" si="2"/>
        <v>2831</v>
      </c>
      <c r="C16" s="103">
        <v>310</v>
      </c>
      <c r="D16" s="103">
        <v>1407</v>
      </c>
      <c r="E16" s="103">
        <v>1109</v>
      </c>
      <c r="F16" s="103">
        <v>5</v>
      </c>
      <c r="G16" s="96">
        <f t="shared" si="3"/>
        <v>10.95019427764041</v>
      </c>
      <c r="H16" s="96">
        <f t="shared" si="0"/>
        <v>49.699752737548572</v>
      </c>
      <c r="I16" s="96">
        <f t="shared" si="1"/>
        <v>39.173436948074887</v>
      </c>
      <c r="K16" s="97"/>
    </row>
    <row r="17" spans="1:11" x14ac:dyDescent="0.15">
      <c r="A17" s="98" t="s">
        <v>53</v>
      </c>
      <c r="B17" s="99">
        <f t="shared" si="2"/>
        <v>6724</v>
      </c>
      <c r="C17" s="103">
        <v>957</v>
      </c>
      <c r="D17" s="103">
        <v>3897</v>
      </c>
      <c r="E17" s="103">
        <v>1841</v>
      </c>
      <c r="F17" s="103">
        <v>29</v>
      </c>
      <c r="G17" s="96">
        <f t="shared" si="3"/>
        <v>14.232599643069602</v>
      </c>
      <c r="H17" s="96">
        <f t="shared" si="0"/>
        <v>57.956573468173708</v>
      </c>
      <c r="I17" s="96">
        <f t="shared" si="1"/>
        <v>27.379535990481855</v>
      </c>
      <c r="K17" s="97"/>
    </row>
    <row r="18" spans="1:11" x14ac:dyDescent="0.15">
      <c r="A18" s="98" t="s">
        <v>54</v>
      </c>
      <c r="B18" s="99">
        <f t="shared" si="2"/>
        <v>1921</v>
      </c>
      <c r="C18" s="103">
        <v>224</v>
      </c>
      <c r="D18" s="103">
        <v>949</v>
      </c>
      <c r="E18" s="103">
        <v>741</v>
      </c>
      <c r="F18" s="103">
        <v>7</v>
      </c>
      <c r="G18" s="96">
        <f t="shared" si="3"/>
        <v>11.660593440916189</v>
      </c>
      <c r="H18" s="96">
        <f t="shared" si="0"/>
        <v>49.40135346173868</v>
      </c>
      <c r="I18" s="96">
        <f t="shared" si="1"/>
        <v>38.573659552316499</v>
      </c>
      <c r="K18" s="97"/>
    </row>
    <row r="19" spans="1:11" x14ac:dyDescent="0.15">
      <c r="A19" s="98" t="s">
        <v>55</v>
      </c>
      <c r="B19" s="99">
        <f t="shared" si="2"/>
        <v>1386</v>
      </c>
      <c r="C19" s="103">
        <v>161</v>
      </c>
      <c r="D19" s="103">
        <v>693</v>
      </c>
      <c r="E19" s="103">
        <v>530</v>
      </c>
      <c r="F19" s="103">
        <v>2</v>
      </c>
      <c r="G19" s="96">
        <f t="shared" si="3"/>
        <v>11.616161616161616</v>
      </c>
      <c r="H19" s="96">
        <f t="shared" si="0"/>
        <v>50</v>
      </c>
      <c r="I19" s="96">
        <f t="shared" si="1"/>
        <v>38.239538239538241</v>
      </c>
      <c r="K19" s="97"/>
    </row>
    <row r="20" spans="1:11" x14ac:dyDescent="0.15">
      <c r="A20" s="98" t="s">
        <v>56</v>
      </c>
      <c r="B20" s="99">
        <f t="shared" si="2"/>
        <v>4756</v>
      </c>
      <c r="C20" s="103">
        <v>599</v>
      </c>
      <c r="D20" s="103">
        <v>2575</v>
      </c>
      <c r="E20" s="103">
        <v>1552</v>
      </c>
      <c r="F20" s="103">
        <v>30</v>
      </c>
      <c r="G20" s="96">
        <f t="shared" si="3"/>
        <v>12.5946173254836</v>
      </c>
      <c r="H20" s="96">
        <f t="shared" si="0"/>
        <v>54.142136248948695</v>
      </c>
      <c r="I20" s="96">
        <f t="shared" si="1"/>
        <v>32.632464255677043</v>
      </c>
      <c r="K20" s="97"/>
    </row>
    <row r="21" spans="1:11" ht="21" customHeight="1" x14ac:dyDescent="0.15">
      <c r="A21" s="98" t="s">
        <v>57</v>
      </c>
      <c r="B21" s="99">
        <f t="shared" si="2"/>
        <v>14219</v>
      </c>
      <c r="C21" s="103">
        <v>2241</v>
      </c>
      <c r="D21" s="103">
        <v>8043</v>
      </c>
      <c r="E21" s="103">
        <v>3793</v>
      </c>
      <c r="F21" s="103">
        <v>142</v>
      </c>
      <c r="G21" s="96">
        <f t="shared" si="3"/>
        <v>15.760602011393207</v>
      </c>
      <c r="H21" s="96">
        <f t="shared" si="0"/>
        <v>56.565159293902525</v>
      </c>
      <c r="I21" s="96">
        <f t="shared" si="1"/>
        <v>26.675574934946198</v>
      </c>
      <c r="K21" s="97"/>
    </row>
    <row r="22" spans="1:11" x14ac:dyDescent="0.15">
      <c r="A22" s="98" t="s">
        <v>58</v>
      </c>
      <c r="B22" s="99">
        <f t="shared" si="2"/>
        <v>13168</v>
      </c>
      <c r="C22" s="103">
        <v>1804</v>
      </c>
      <c r="D22" s="103">
        <v>7401</v>
      </c>
      <c r="E22" s="103">
        <v>3861</v>
      </c>
      <c r="F22" s="103">
        <v>102</v>
      </c>
      <c r="G22" s="96">
        <f t="shared" si="3"/>
        <v>13.699878493317133</v>
      </c>
      <c r="H22" s="96">
        <f t="shared" si="0"/>
        <v>56.204434993924664</v>
      </c>
      <c r="I22" s="96">
        <f t="shared" si="1"/>
        <v>29.321081409477522</v>
      </c>
      <c r="K22" s="97"/>
    </row>
    <row r="23" spans="1:11" x14ac:dyDescent="0.15">
      <c r="A23" s="98" t="s">
        <v>59</v>
      </c>
      <c r="B23" s="99">
        <f t="shared" si="2"/>
        <v>13891</v>
      </c>
      <c r="C23" s="103">
        <v>1843</v>
      </c>
      <c r="D23" s="103">
        <v>7772</v>
      </c>
      <c r="E23" s="103">
        <v>4038</v>
      </c>
      <c r="F23" s="103">
        <v>238</v>
      </c>
      <c r="G23" s="96">
        <f t="shared" si="3"/>
        <v>13.267583327334245</v>
      </c>
      <c r="H23" s="96">
        <f t="shared" si="0"/>
        <v>55.949895615866389</v>
      </c>
      <c r="I23" s="96">
        <f t="shared" si="1"/>
        <v>29.069181484414369</v>
      </c>
      <c r="K23" s="97"/>
    </row>
    <row r="24" spans="1:11" x14ac:dyDescent="0.15">
      <c r="A24" s="98" t="s">
        <v>343</v>
      </c>
      <c r="B24" s="99">
        <f t="shared" si="2"/>
        <v>413</v>
      </c>
      <c r="C24" s="103">
        <v>27</v>
      </c>
      <c r="D24" s="103">
        <v>152</v>
      </c>
      <c r="E24" s="103">
        <v>228</v>
      </c>
      <c r="F24" s="103">
        <v>6</v>
      </c>
      <c r="G24" s="96">
        <f t="shared" si="3"/>
        <v>6.5375302663438255</v>
      </c>
      <c r="H24" s="96">
        <f t="shared" si="0"/>
        <v>36.803874092009686</v>
      </c>
      <c r="I24" s="96">
        <f t="shared" si="1"/>
        <v>55.205811138014525</v>
      </c>
      <c r="K24" s="97"/>
    </row>
    <row r="25" spans="1:11" ht="14.25" thickBot="1" x14ac:dyDescent="0.2">
      <c r="A25" s="104" t="s">
        <v>344</v>
      </c>
      <c r="B25" s="400">
        <f t="shared" si="2"/>
        <v>1475</v>
      </c>
      <c r="C25" s="105">
        <v>111</v>
      </c>
      <c r="D25" s="105">
        <v>507</v>
      </c>
      <c r="E25" s="105">
        <v>848</v>
      </c>
      <c r="F25" s="105">
        <v>9</v>
      </c>
      <c r="G25" s="401">
        <f t="shared" si="3"/>
        <v>7.5254237288135597</v>
      </c>
      <c r="H25" s="401">
        <f t="shared" si="0"/>
        <v>34.372881355932201</v>
      </c>
      <c r="I25" s="401">
        <f t="shared" si="1"/>
        <v>57.491525423728817</v>
      </c>
      <c r="K25" s="97"/>
    </row>
    <row r="26" spans="1:11" x14ac:dyDescent="0.15">
      <c r="B26" s="84"/>
      <c r="G26" s="84"/>
      <c r="H26" s="84"/>
      <c r="I26" s="402" t="s">
        <v>345</v>
      </c>
    </row>
    <row r="27" spans="1:11" x14ac:dyDescent="0.15">
      <c r="H27" s="4"/>
      <c r="I27" s="2"/>
    </row>
    <row r="35" spans="2:2" x14ac:dyDescent="0.15">
      <c r="B35" s="30"/>
    </row>
  </sheetData>
  <mergeCells count="4">
    <mergeCell ref="B3:B4"/>
    <mergeCell ref="G3:G4"/>
    <mergeCell ref="H3:H4"/>
    <mergeCell ref="I3:I4"/>
  </mergeCells>
  <phoneticPr fontId="27"/>
  <hyperlinks>
    <hyperlink ref="K1" location="目次!R1C1" display="目次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workbookViewId="0"/>
  </sheetViews>
  <sheetFormatPr defaultRowHeight="13.5" x14ac:dyDescent="0.15"/>
  <cols>
    <col min="1" max="1" width="7" style="107" customWidth="1"/>
    <col min="2" max="10" width="8.625" style="107" customWidth="1"/>
    <col min="11" max="16384" width="9" style="79"/>
  </cols>
  <sheetData>
    <row r="1" spans="1:12" ht="15" thickBot="1" x14ac:dyDescent="0.2">
      <c r="A1" s="106" t="s">
        <v>655</v>
      </c>
      <c r="D1" s="108"/>
      <c r="J1" s="122" t="s">
        <v>346</v>
      </c>
      <c r="L1" s="502" t="s">
        <v>705</v>
      </c>
    </row>
    <row r="2" spans="1:12" s="101" customFormat="1" x14ac:dyDescent="0.15">
      <c r="A2" s="536" t="s">
        <v>60</v>
      </c>
      <c r="B2" s="109" t="s">
        <v>61</v>
      </c>
      <c r="C2" s="110"/>
      <c r="D2" s="110"/>
      <c r="E2" s="109" t="s">
        <v>62</v>
      </c>
      <c r="F2" s="110"/>
      <c r="G2" s="111"/>
      <c r="H2" s="112" t="s">
        <v>63</v>
      </c>
      <c r="I2" s="112" t="s">
        <v>64</v>
      </c>
      <c r="J2" s="112" t="s">
        <v>65</v>
      </c>
    </row>
    <row r="3" spans="1:12" s="101" customFormat="1" x14ac:dyDescent="0.15">
      <c r="A3" s="537"/>
      <c r="B3" s="113" t="s">
        <v>66</v>
      </c>
      <c r="C3" s="113" t="s">
        <v>67</v>
      </c>
      <c r="D3" s="113" t="s">
        <v>347</v>
      </c>
      <c r="E3" s="113" t="s">
        <v>68</v>
      </c>
      <c r="F3" s="113" t="s">
        <v>69</v>
      </c>
      <c r="G3" s="113" t="s">
        <v>347</v>
      </c>
      <c r="H3" s="113" t="s">
        <v>70</v>
      </c>
      <c r="I3" s="113" t="s">
        <v>71</v>
      </c>
      <c r="J3" s="113" t="s">
        <v>71</v>
      </c>
    </row>
    <row r="4" spans="1:12" x14ac:dyDescent="0.15">
      <c r="A4" s="114">
        <v>27</v>
      </c>
      <c r="B4" s="115">
        <v>841</v>
      </c>
      <c r="C4" s="116">
        <v>1319</v>
      </c>
      <c r="D4" s="117" t="s">
        <v>656</v>
      </c>
      <c r="E4" s="116">
        <v>3194</v>
      </c>
      <c r="F4" s="116">
        <v>3253</v>
      </c>
      <c r="G4" s="117" t="s">
        <v>669</v>
      </c>
      <c r="H4" s="117" t="s">
        <v>670</v>
      </c>
      <c r="I4" s="116">
        <v>553</v>
      </c>
      <c r="J4" s="116">
        <v>193</v>
      </c>
    </row>
    <row r="5" spans="1:12" s="118" customFormat="1" x14ac:dyDescent="0.15">
      <c r="A5" s="114">
        <v>28</v>
      </c>
      <c r="B5" s="115">
        <v>829</v>
      </c>
      <c r="C5" s="116">
        <v>1223</v>
      </c>
      <c r="D5" s="117">
        <v>-394</v>
      </c>
      <c r="E5" s="116">
        <v>3117</v>
      </c>
      <c r="F5" s="116">
        <v>3384</v>
      </c>
      <c r="G5" s="117">
        <v>-267</v>
      </c>
      <c r="H5" s="117">
        <v>-683</v>
      </c>
      <c r="I5" s="116">
        <v>430</v>
      </c>
      <c r="J5" s="116">
        <v>195</v>
      </c>
    </row>
    <row r="6" spans="1:12" x14ac:dyDescent="0.15">
      <c r="A6" s="124">
        <v>29</v>
      </c>
      <c r="B6" s="115">
        <v>789</v>
      </c>
      <c r="C6" s="116">
        <v>1348</v>
      </c>
      <c r="D6" s="117" t="s">
        <v>666</v>
      </c>
      <c r="E6" s="116">
        <v>3068</v>
      </c>
      <c r="F6" s="116">
        <v>3500</v>
      </c>
      <c r="G6" s="117" t="s">
        <v>667</v>
      </c>
      <c r="H6" s="117" t="s">
        <v>671</v>
      </c>
      <c r="I6" s="116">
        <v>396</v>
      </c>
      <c r="J6" s="116">
        <v>149</v>
      </c>
    </row>
    <row r="7" spans="1:12" x14ac:dyDescent="0.15">
      <c r="A7" s="124">
        <v>30</v>
      </c>
      <c r="B7" s="116">
        <v>746</v>
      </c>
      <c r="C7" s="116">
        <v>1364</v>
      </c>
      <c r="D7" s="117" t="s">
        <v>672</v>
      </c>
      <c r="E7" s="116">
        <v>3162</v>
      </c>
      <c r="F7" s="116">
        <v>3433</v>
      </c>
      <c r="G7" s="117" t="s">
        <v>673</v>
      </c>
      <c r="H7" s="117" t="s">
        <v>674</v>
      </c>
      <c r="I7" s="116">
        <v>444</v>
      </c>
      <c r="J7" s="116">
        <v>166</v>
      </c>
    </row>
    <row r="8" spans="1:12" ht="14.25" thickBot="1" x14ac:dyDescent="0.2">
      <c r="A8" s="384" t="s">
        <v>677</v>
      </c>
      <c r="B8" s="119">
        <v>734</v>
      </c>
      <c r="C8" s="119">
        <v>1349</v>
      </c>
      <c r="D8" s="457">
        <v>-615</v>
      </c>
      <c r="E8" s="119">
        <v>3224</v>
      </c>
      <c r="F8" s="119">
        <v>3675</v>
      </c>
      <c r="G8" s="457">
        <v>-451</v>
      </c>
      <c r="H8" s="457">
        <v>-1103</v>
      </c>
      <c r="I8" s="119">
        <v>470</v>
      </c>
      <c r="J8" s="119">
        <v>166</v>
      </c>
    </row>
    <row r="9" spans="1:12" x14ac:dyDescent="0.15">
      <c r="A9" s="538"/>
      <c r="B9" s="538"/>
      <c r="C9" s="538"/>
      <c r="D9" s="538"/>
      <c r="E9" s="538"/>
      <c r="F9" s="538"/>
      <c r="G9" s="538"/>
      <c r="H9" s="539" t="s">
        <v>348</v>
      </c>
      <c r="I9" s="540"/>
      <c r="J9" s="540"/>
    </row>
    <row r="10" spans="1:12" x14ac:dyDescent="0.15">
      <c r="A10" s="49"/>
      <c r="H10" s="444"/>
      <c r="I10" s="121"/>
      <c r="J10" s="121"/>
    </row>
    <row r="11" spans="1:12" x14ac:dyDescent="0.15">
      <c r="A11" s="49"/>
    </row>
  </sheetData>
  <mergeCells count="3">
    <mergeCell ref="A2:A3"/>
    <mergeCell ref="A9:G9"/>
    <mergeCell ref="H9:J9"/>
  </mergeCells>
  <phoneticPr fontId="36"/>
  <hyperlinks>
    <hyperlink ref="L1" location="目次!R1C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showGridLines="0" zoomScaleNormal="100" workbookViewId="0"/>
  </sheetViews>
  <sheetFormatPr defaultRowHeight="13.5" x14ac:dyDescent="0.15"/>
  <cols>
    <col min="1" max="1" width="6.875" style="107" customWidth="1"/>
    <col min="2" max="10" width="8.625" style="107" customWidth="1"/>
    <col min="11" max="16384" width="9" style="79"/>
  </cols>
  <sheetData>
    <row r="1" spans="1:13" ht="15" thickBot="1" x14ac:dyDescent="0.2">
      <c r="A1" s="106" t="s">
        <v>72</v>
      </c>
      <c r="B1" s="122"/>
      <c r="C1" s="123"/>
      <c r="H1" s="122"/>
      <c r="K1" s="122" t="s">
        <v>349</v>
      </c>
      <c r="M1" s="502" t="s">
        <v>705</v>
      </c>
    </row>
    <row r="2" spans="1:13" s="101" customFormat="1" x14ac:dyDescent="0.15">
      <c r="A2" s="545" t="s">
        <v>60</v>
      </c>
      <c r="B2" s="541" t="s">
        <v>6</v>
      </c>
      <c r="C2" s="541" t="s">
        <v>678</v>
      </c>
      <c r="D2" s="541" t="s">
        <v>74</v>
      </c>
      <c r="E2" s="541" t="s">
        <v>73</v>
      </c>
      <c r="F2" s="448" t="s">
        <v>75</v>
      </c>
      <c r="G2" s="541" t="s">
        <v>679</v>
      </c>
      <c r="H2" s="543" t="s">
        <v>657</v>
      </c>
      <c r="I2" s="541" t="s">
        <v>76</v>
      </c>
      <c r="J2" s="545" t="s">
        <v>680</v>
      </c>
      <c r="K2" s="547" t="s">
        <v>681</v>
      </c>
    </row>
    <row r="3" spans="1:13" s="101" customFormat="1" x14ac:dyDescent="0.15">
      <c r="A3" s="546"/>
      <c r="B3" s="542"/>
      <c r="C3" s="542"/>
      <c r="D3" s="542"/>
      <c r="E3" s="542"/>
      <c r="F3" s="449" t="s">
        <v>77</v>
      </c>
      <c r="G3" s="542"/>
      <c r="H3" s="544"/>
      <c r="I3" s="542"/>
      <c r="J3" s="546"/>
      <c r="K3" s="548"/>
    </row>
    <row r="4" spans="1:13" x14ac:dyDescent="0.15">
      <c r="A4" s="458">
        <v>27</v>
      </c>
      <c r="B4" s="459">
        <v>2105</v>
      </c>
      <c r="C4" s="459">
        <v>1051</v>
      </c>
      <c r="D4" s="459">
        <v>402</v>
      </c>
      <c r="E4" s="459">
        <v>370</v>
      </c>
      <c r="F4" s="459">
        <v>89</v>
      </c>
      <c r="G4" s="459">
        <v>44</v>
      </c>
      <c r="H4" s="459">
        <v>41</v>
      </c>
      <c r="I4" s="459">
        <v>16</v>
      </c>
      <c r="J4" s="459">
        <v>6</v>
      </c>
      <c r="K4" s="460">
        <v>86</v>
      </c>
    </row>
    <row r="5" spans="1:13" x14ac:dyDescent="0.15">
      <c r="A5" s="461">
        <v>28</v>
      </c>
      <c r="B5" s="460">
        <v>2132</v>
      </c>
      <c r="C5" s="460">
        <v>1010</v>
      </c>
      <c r="D5" s="460">
        <v>426</v>
      </c>
      <c r="E5" s="460">
        <v>380</v>
      </c>
      <c r="F5" s="460">
        <v>82</v>
      </c>
      <c r="G5" s="460">
        <v>75</v>
      </c>
      <c r="H5" s="460">
        <v>40</v>
      </c>
      <c r="I5" s="460">
        <v>16</v>
      </c>
      <c r="J5" s="460">
        <v>7</v>
      </c>
      <c r="K5" s="460">
        <v>96</v>
      </c>
    </row>
    <row r="6" spans="1:13" s="77" customFormat="1" x14ac:dyDescent="0.15">
      <c r="A6" s="461">
        <v>29</v>
      </c>
      <c r="B6" s="460">
        <v>2149</v>
      </c>
      <c r="C6" s="460">
        <v>982</v>
      </c>
      <c r="D6" s="460">
        <v>472</v>
      </c>
      <c r="E6" s="460">
        <v>356</v>
      </c>
      <c r="F6" s="460">
        <v>75</v>
      </c>
      <c r="G6" s="460">
        <v>98</v>
      </c>
      <c r="H6" s="460">
        <v>43</v>
      </c>
      <c r="I6" s="460">
        <v>17</v>
      </c>
      <c r="J6" s="460">
        <v>7</v>
      </c>
      <c r="K6" s="460">
        <v>99</v>
      </c>
    </row>
    <row r="7" spans="1:13" s="77" customFormat="1" x14ac:dyDescent="0.15">
      <c r="A7" s="461">
        <v>30</v>
      </c>
      <c r="B7" s="460">
        <v>2316</v>
      </c>
      <c r="C7" s="460">
        <v>994</v>
      </c>
      <c r="D7" s="460">
        <v>494</v>
      </c>
      <c r="E7" s="460">
        <v>350</v>
      </c>
      <c r="F7" s="460">
        <v>81</v>
      </c>
      <c r="G7" s="460">
        <v>205</v>
      </c>
      <c r="H7" s="460">
        <v>43</v>
      </c>
      <c r="I7" s="460">
        <v>18</v>
      </c>
      <c r="J7" s="460">
        <v>7</v>
      </c>
      <c r="K7" s="460">
        <v>124</v>
      </c>
    </row>
    <row r="8" spans="1:13" s="77" customFormat="1" ht="13.5" customHeight="1" thickBot="1" x14ac:dyDescent="0.2">
      <c r="A8" s="620" t="s">
        <v>712</v>
      </c>
      <c r="B8" s="463">
        <v>2294</v>
      </c>
      <c r="C8" s="462">
        <v>978</v>
      </c>
      <c r="D8" s="462">
        <v>473</v>
      </c>
      <c r="E8" s="462">
        <v>318</v>
      </c>
      <c r="F8" s="462">
        <v>79</v>
      </c>
      <c r="G8" s="462">
        <v>254</v>
      </c>
      <c r="H8" s="462">
        <v>36</v>
      </c>
      <c r="I8" s="462">
        <v>20</v>
      </c>
      <c r="J8" s="462">
        <v>8</v>
      </c>
      <c r="K8" s="462">
        <v>128</v>
      </c>
    </row>
    <row r="9" spans="1:13" x14ac:dyDescent="0.15">
      <c r="F9" s="450"/>
      <c r="G9" s="121"/>
      <c r="H9" s="121"/>
      <c r="K9" s="450" t="s">
        <v>348</v>
      </c>
    </row>
    <row r="11" spans="1:13" x14ac:dyDescent="0.15">
      <c r="A11" s="464" t="s">
        <v>682</v>
      </c>
    </row>
    <row r="12" spans="1:13" x14ac:dyDescent="0.15">
      <c r="A12" s="107" t="s">
        <v>683</v>
      </c>
    </row>
  </sheetData>
  <mergeCells count="10"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</mergeCells>
  <phoneticPr fontId="36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pageSetup paperSize="9" scale="74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RowHeight="13.5" x14ac:dyDescent="0.15"/>
  <cols>
    <col min="1" max="1" width="5.25" style="41" customWidth="1"/>
    <col min="2" max="2" width="2.75" style="41" customWidth="1"/>
    <col min="3" max="11" width="8.5" style="41" customWidth="1"/>
    <col min="12" max="16384" width="9" style="41"/>
  </cols>
  <sheetData>
    <row r="1" spans="1:13" ht="15.75" customHeight="1" thickBot="1" x14ac:dyDescent="0.2">
      <c r="A1" s="1" t="s">
        <v>350</v>
      </c>
      <c r="M1" s="505" t="s">
        <v>707</v>
      </c>
    </row>
    <row r="2" spans="1:13" x14ac:dyDescent="0.15">
      <c r="A2" s="549" t="s">
        <v>351</v>
      </c>
      <c r="B2" s="550"/>
      <c r="C2" s="553" t="s">
        <v>352</v>
      </c>
      <c r="D2" s="553"/>
      <c r="E2" s="553"/>
      <c r="F2" s="553" t="s">
        <v>353</v>
      </c>
      <c r="G2" s="553"/>
      <c r="H2" s="553"/>
      <c r="I2" s="81"/>
      <c r="J2" s="127" t="s">
        <v>354</v>
      </c>
      <c r="K2" s="127"/>
    </row>
    <row r="3" spans="1:13" x14ac:dyDescent="0.15">
      <c r="A3" s="551"/>
      <c r="B3" s="551"/>
      <c r="C3" s="554"/>
      <c r="D3" s="554"/>
      <c r="E3" s="554"/>
      <c r="F3" s="554"/>
      <c r="G3" s="554"/>
      <c r="H3" s="554"/>
      <c r="I3" s="128"/>
      <c r="J3" s="129" t="s">
        <v>355</v>
      </c>
      <c r="K3" s="129"/>
    </row>
    <row r="4" spans="1:13" x14ac:dyDescent="0.15">
      <c r="A4" s="552"/>
      <c r="B4" s="552"/>
      <c r="C4" s="130" t="s">
        <v>356</v>
      </c>
      <c r="D4" s="130" t="s">
        <v>357</v>
      </c>
      <c r="E4" s="130" t="s">
        <v>358</v>
      </c>
      <c r="F4" s="130" t="s">
        <v>356</v>
      </c>
      <c r="G4" s="130" t="s">
        <v>357</v>
      </c>
      <c r="H4" s="130" t="s">
        <v>358</v>
      </c>
      <c r="I4" s="130" t="s">
        <v>359</v>
      </c>
      <c r="J4" s="130" t="s">
        <v>357</v>
      </c>
      <c r="K4" s="131" t="s">
        <v>358</v>
      </c>
    </row>
    <row r="5" spans="1:13" ht="21" customHeight="1" x14ac:dyDescent="0.15">
      <c r="A5" s="132" t="s">
        <v>360</v>
      </c>
      <c r="B5" s="133">
        <v>35</v>
      </c>
      <c r="C5" s="15">
        <v>658.76</v>
      </c>
      <c r="D5" s="134">
        <v>24336</v>
      </c>
      <c r="E5" s="134">
        <v>107902</v>
      </c>
      <c r="F5" s="403">
        <v>2.4</v>
      </c>
      <c r="G5" s="134">
        <v>6587</v>
      </c>
      <c r="H5" s="134">
        <v>26382</v>
      </c>
      <c r="I5" s="135">
        <f>F5/C5*100</f>
        <v>0.36432084522436092</v>
      </c>
      <c r="J5" s="135">
        <f>G5/D5*100</f>
        <v>27.06689677843524</v>
      </c>
      <c r="K5" s="135">
        <f>H5/E5*100</f>
        <v>24.449963856091639</v>
      </c>
    </row>
    <row r="6" spans="1:13" x14ac:dyDescent="0.15">
      <c r="A6" s="23"/>
      <c r="B6" s="23">
        <v>40</v>
      </c>
      <c r="C6" s="19">
        <v>658.76</v>
      </c>
      <c r="D6" s="24">
        <v>25718</v>
      </c>
      <c r="E6" s="24">
        <v>105548</v>
      </c>
      <c r="F6" s="404">
        <v>2.2999999999999998</v>
      </c>
      <c r="G6" s="24">
        <v>6345</v>
      </c>
      <c r="H6" s="24">
        <v>24023</v>
      </c>
      <c r="I6" s="136">
        <f t="shared" ref="I6:K17" si="0">F6/C6*100</f>
        <v>0.34914081000667918</v>
      </c>
      <c r="J6" s="136">
        <f t="shared" si="0"/>
        <v>24.671436348083052</v>
      </c>
      <c r="K6" s="136">
        <f t="shared" si="0"/>
        <v>22.760260734452572</v>
      </c>
    </row>
    <row r="7" spans="1:13" x14ac:dyDescent="0.15">
      <c r="A7" s="23"/>
      <c r="B7" s="23">
        <v>45</v>
      </c>
      <c r="C7" s="19">
        <v>658.76</v>
      </c>
      <c r="D7" s="24">
        <v>27331</v>
      </c>
      <c r="E7" s="24">
        <v>104789</v>
      </c>
      <c r="F7" s="404">
        <v>3.2</v>
      </c>
      <c r="G7" s="24">
        <v>7136</v>
      </c>
      <c r="H7" s="24">
        <v>25034</v>
      </c>
      <c r="I7" s="136">
        <f t="shared" si="0"/>
        <v>0.48576112696581458</v>
      </c>
      <c r="J7" s="136">
        <f t="shared" si="0"/>
        <v>26.109545936848267</v>
      </c>
      <c r="K7" s="136">
        <f t="shared" si="0"/>
        <v>23.88991210909542</v>
      </c>
    </row>
    <row r="8" spans="1:13" x14ac:dyDescent="0.15">
      <c r="A8" s="23"/>
      <c r="B8" s="23">
        <v>50</v>
      </c>
      <c r="C8" s="19">
        <v>658.76</v>
      </c>
      <c r="D8" s="24">
        <v>29064</v>
      </c>
      <c r="E8" s="24">
        <v>107093</v>
      </c>
      <c r="F8" s="404">
        <v>3.7</v>
      </c>
      <c r="G8" s="24">
        <v>7228</v>
      </c>
      <c r="H8" s="24">
        <v>24072</v>
      </c>
      <c r="I8" s="136">
        <f t="shared" si="0"/>
        <v>0.56166130305422313</v>
      </c>
      <c r="J8" s="136">
        <f t="shared" si="0"/>
        <v>24.869254060005506</v>
      </c>
      <c r="K8" s="136">
        <f t="shared" si="0"/>
        <v>22.477659604269189</v>
      </c>
    </row>
    <row r="9" spans="1:13" x14ac:dyDescent="0.15">
      <c r="A9" s="23"/>
      <c r="B9" s="23">
        <v>55</v>
      </c>
      <c r="C9" s="19">
        <v>658.76</v>
      </c>
      <c r="D9" s="24">
        <v>31004</v>
      </c>
      <c r="E9" s="24">
        <v>109465</v>
      </c>
      <c r="F9" s="404">
        <v>3.8</v>
      </c>
      <c r="G9" s="24">
        <v>7456</v>
      </c>
      <c r="H9" s="24">
        <v>22714</v>
      </c>
      <c r="I9" s="136">
        <f t="shared" si="0"/>
        <v>0.57684133827190476</v>
      </c>
      <c r="J9" s="136">
        <f t="shared" si="0"/>
        <v>24.048509869694232</v>
      </c>
      <c r="K9" s="136">
        <f t="shared" si="0"/>
        <v>20.750011419175081</v>
      </c>
    </row>
    <row r="10" spans="1:13" ht="21" customHeight="1" x14ac:dyDescent="0.15">
      <c r="A10" s="23"/>
      <c r="B10" s="23">
        <v>60</v>
      </c>
      <c r="C10" s="19">
        <v>658.76</v>
      </c>
      <c r="D10" s="24">
        <v>31984</v>
      </c>
      <c r="E10" s="24">
        <v>111009</v>
      </c>
      <c r="F10" s="404">
        <v>7.4</v>
      </c>
      <c r="G10" s="24">
        <v>11694</v>
      </c>
      <c r="H10" s="24">
        <v>35838</v>
      </c>
      <c r="I10" s="136">
        <f t="shared" si="0"/>
        <v>1.1233226061084463</v>
      </c>
      <c r="J10" s="136">
        <f t="shared" si="0"/>
        <v>36.562031015507756</v>
      </c>
      <c r="K10" s="136">
        <f t="shared" si="0"/>
        <v>32.28386887549658</v>
      </c>
    </row>
    <row r="11" spans="1:13" x14ac:dyDescent="0.15">
      <c r="A11" s="137" t="s">
        <v>361</v>
      </c>
      <c r="B11" s="23">
        <v>2</v>
      </c>
      <c r="C11" s="19">
        <v>658.76</v>
      </c>
      <c r="D11" s="24">
        <v>33290</v>
      </c>
      <c r="E11" s="24">
        <v>110402</v>
      </c>
      <c r="F11" s="404">
        <v>9.5</v>
      </c>
      <c r="G11" s="24">
        <v>14021</v>
      </c>
      <c r="H11" s="24">
        <v>41281</v>
      </c>
      <c r="I11" s="136">
        <f t="shared" si="0"/>
        <v>1.4421033456797621</v>
      </c>
      <c r="J11" s="136">
        <f t="shared" si="0"/>
        <v>42.117753079002703</v>
      </c>
      <c r="K11" s="136">
        <f t="shared" si="0"/>
        <v>37.391532762087643</v>
      </c>
    </row>
    <row r="12" spans="1:13" x14ac:dyDescent="0.15">
      <c r="A12" s="138"/>
      <c r="B12" s="23">
        <v>7</v>
      </c>
      <c r="C12" s="19">
        <v>658.76</v>
      </c>
      <c r="D12" s="24">
        <v>34890</v>
      </c>
      <c r="E12" s="24">
        <v>110204</v>
      </c>
      <c r="F12" s="404">
        <v>9.5</v>
      </c>
      <c r="G12" s="24">
        <v>14263</v>
      </c>
      <c r="H12" s="24">
        <v>39743</v>
      </c>
      <c r="I12" s="136">
        <f t="shared" si="0"/>
        <v>1.4421033456797621</v>
      </c>
      <c r="J12" s="136">
        <f t="shared" si="0"/>
        <v>40.879908283175695</v>
      </c>
      <c r="K12" s="136">
        <f t="shared" si="0"/>
        <v>36.0631193060143</v>
      </c>
    </row>
    <row r="13" spans="1:13" x14ac:dyDescent="0.15">
      <c r="A13" s="138"/>
      <c r="B13" s="23">
        <v>12</v>
      </c>
      <c r="C13" s="19">
        <v>658.76</v>
      </c>
      <c r="D13" s="24">
        <v>36762</v>
      </c>
      <c r="E13" s="24">
        <v>110589</v>
      </c>
      <c r="F13" s="404">
        <v>9.5500000000000007</v>
      </c>
      <c r="G13" s="24">
        <v>14504</v>
      </c>
      <c r="H13" s="24">
        <v>38597</v>
      </c>
      <c r="I13" s="136">
        <f t="shared" si="0"/>
        <v>1.4496933632886031</v>
      </c>
      <c r="J13" s="136">
        <f t="shared" si="0"/>
        <v>39.453783798487571</v>
      </c>
      <c r="K13" s="136">
        <f t="shared" si="0"/>
        <v>34.901301214406494</v>
      </c>
    </row>
    <row r="14" spans="1:13" x14ac:dyDescent="0.15">
      <c r="A14" s="138"/>
      <c r="B14" s="405">
        <v>17</v>
      </c>
      <c r="C14" s="406">
        <v>658.76</v>
      </c>
      <c r="D14" s="407">
        <v>37350</v>
      </c>
      <c r="E14" s="407">
        <v>108624</v>
      </c>
      <c r="F14" s="408">
        <v>9.5500000000000007</v>
      </c>
      <c r="G14" s="407">
        <v>13925</v>
      </c>
      <c r="H14" s="407">
        <v>36512</v>
      </c>
      <c r="I14" s="409">
        <f>F14/C14*100</f>
        <v>1.4496933632886031</v>
      </c>
      <c r="J14" s="409">
        <f>G14/D14*100</f>
        <v>37.282463186077642</v>
      </c>
      <c r="K14" s="409">
        <f>H14/E14*100</f>
        <v>33.613197820002945</v>
      </c>
      <c r="L14" s="138"/>
    </row>
    <row r="15" spans="1:13" x14ac:dyDescent="0.15">
      <c r="A15" s="138"/>
      <c r="B15" s="405">
        <v>22</v>
      </c>
      <c r="C15" s="406">
        <v>658.73</v>
      </c>
      <c r="D15" s="407">
        <v>37867</v>
      </c>
      <c r="E15" s="407">
        <v>105335</v>
      </c>
      <c r="F15" s="408">
        <v>9.5299999999999994</v>
      </c>
      <c r="G15" s="407">
        <v>13760</v>
      </c>
      <c r="H15" s="407">
        <v>34695</v>
      </c>
      <c r="I15" s="409">
        <f t="shared" si="0"/>
        <v>1.4467232401742747</v>
      </c>
      <c r="J15" s="409">
        <f t="shared" si="0"/>
        <v>36.337708294821347</v>
      </c>
      <c r="K15" s="409">
        <f t="shared" si="0"/>
        <v>32.937769971994115</v>
      </c>
    </row>
    <row r="16" spans="1:13" x14ac:dyDescent="0.15">
      <c r="A16" s="138"/>
      <c r="B16" s="405">
        <v>27</v>
      </c>
      <c r="C16" s="406">
        <v>658.66</v>
      </c>
      <c r="D16" s="407">
        <v>37694</v>
      </c>
      <c r="E16" s="407">
        <v>101581</v>
      </c>
      <c r="F16" s="408">
        <v>9.3699999999999992</v>
      </c>
      <c r="G16" s="407">
        <v>13463</v>
      </c>
      <c r="H16" s="407">
        <v>32938</v>
      </c>
      <c r="I16" s="409">
        <v>1.4225852488385509</v>
      </c>
      <c r="J16" s="409">
        <v>35.716559664668118</v>
      </c>
      <c r="K16" s="409">
        <v>32.425355135310738</v>
      </c>
    </row>
    <row r="17" spans="1:11" ht="14.25" thickBot="1" x14ac:dyDescent="0.2">
      <c r="A17" s="480" t="s">
        <v>688</v>
      </c>
      <c r="B17" s="385">
        <v>2</v>
      </c>
      <c r="C17" s="139">
        <v>658.66</v>
      </c>
      <c r="D17" s="140">
        <v>38903</v>
      </c>
      <c r="E17" s="140">
        <v>98164</v>
      </c>
      <c r="F17" s="410">
        <v>9.1</v>
      </c>
      <c r="G17" s="140">
        <v>13086</v>
      </c>
      <c r="H17" s="140">
        <v>30370</v>
      </c>
      <c r="I17" s="141">
        <f t="shared" si="0"/>
        <v>1.3815929311025414</v>
      </c>
      <c r="J17" s="141">
        <f t="shared" si="0"/>
        <v>33.63750867542349</v>
      </c>
      <c r="K17" s="141">
        <f t="shared" si="0"/>
        <v>30.938022085489592</v>
      </c>
    </row>
    <row r="18" spans="1:11" s="101" customFormat="1" x14ac:dyDescent="0.15">
      <c r="A18" s="4"/>
      <c r="B18" s="4"/>
      <c r="K18" s="2" t="s">
        <v>362</v>
      </c>
    </row>
    <row r="19" spans="1:11" s="101" customForma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2"/>
    </row>
    <row r="20" spans="1:11" s="101" customFormat="1" x14ac:dyDescent="0.15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s="4" customFormat="1" ht="12.75" x14ac:dyDescent="0.15">
      <c r="A21" s="2"/>
      <c r="C21" s="23"/>
    </row>
    <row r="22" spans="1:11" s="4" customFormat="1" ht="12.75" x14ac:dyDescent="0.15"/>
    <row r="23" spans="1:11" s="4" customFormat="1" ht="12.75" x14ac:dyDescent="0.15"/>
    <row r="24" spans="1:11" s="101" customFormat="1" x14ac:dyDescent="0.15">
      <c r="A24" s="2"/>
      <c r="B24" s="4"/>
      <c r="H24" s="142"/>
    </row>
    <row r="25" spans="1:11" s="101" customFormat="1" x14ac:dyDescent="0.15">
      <c r="A25" s="2"/>
      <c r="B25" s="4"/>
    </row>
    <row r="26" spans="1:11" s="101" customFormat="1" x14ac:dyDescent="0.15">
      <c r="J26" s="4"/>
    </row>
    <row r="27" spans="1:11" s="101" customFormat="1" x14ac:dyDescent="0.15"/>
    <row r="28" spans="1:11" s="101" customFormat="1" x14ac:dyDescent="0.15"/>
    <row r="29" spans="1:11" s="101" customFormat="1" x14ac:dyDescent="0.15"/>
    <row r="30" spans="1:11" s="101" customFormat="1" x14ac:dyDescent="0.15"/>
    <row r="31" spans="1:11" s="101" customFormat="1" x14ac:dyDescent="0.15"/>
    <row r="32" spans="1:11" s="101" customFormat="1" x14ac:dyDescent="0.15"/>
    <row r="33" s="101" customFormat="1" x14ac:dyDescent="0.15"/>
    <row r="34" s="101" customFormat="1" x14ac:dyDescent="0.15"/>
    <row r="35" s="101" customFormat="1" x14ac:dyDescent="0.15"/>
    <row r="36" s="101" customFormat="1" x14ac:dyDescent="0.15"/>
  </sheetData>
  <mergeCells count="3">
    <mergeCell ref="A2:B4"/>
    <mergeCell ref="C2:E3"/>
    <mergeCell ref="F2:H3"/>
  </mergeCells>
  <phoneticPr fontId="27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showGridLines="0" zoomScaleNormal="100" zoomScaleSheetLayoutView="75" workbookViewId="0">
      <pane ySplit="2" topLeftCell="A74" activePane="bottomLeft" state="frozen"/>
      <selection pane="bottomLeft"/>
    </sheetView>
  </sheetViews>
  <sheetFormatPr defaultRowHeight="13.5" x14ac:dyDescent="0.15"/>
  <cols>
    <col min="1" max="1" width="11.625" style="43" customWidth="1"/>
    <col min="2" max="5" width="7.625" style="43" customWidth="1"/>
    <col min="6" max="6" width="0.75" style="43" customWidth="1"/>
    <col min="7" max="7" width="11.625" style="43" customWidth="1"/>
    <col min="8" max="11" width="7.625" style="43" customWidth="1"/>
    <col min="12" max="16384" width="9" style="43"/>
  </cols>
  <sheetData>
    <row r="1" spans="1:13" ht="16.5" customHeight="1" thickBot="1" x14ac:dyDescent="0.2">
      <c r="A1" s="106" t="s">
        <v>363</v>
      </c>
      <c r="K1" s="143" t="s">
        <v>684</v>
      </c>
      <c r="M1" s="502" t="s">
        <v>705</v>
      </c>
    </row>
    <row r="2" spans="1:13" s="101" customFormat="1" ht="15" customHeight="1" x14ac:dyDescent="0.15">
      <c r="A2" s="144" t="s">
        <v>364</v>
      </c>
      <c r="B2" s="145" t="s">
        <v>365</v>
      </c>
      <c r="C2" s="145" t="s">
        <v>366</v>
      </c>
      <c r="D2" s="145" t="s">
        <v>367</v>
      </c>
      <c r="E2" s="145" t="s">
        <v>357</v>
      </c>
      <c r="F2" s="146"/>
      <c r="G2" s="145" t="s">
        <v>364</v>
      </c>
      <c r="H2" s="145" t="s">
        <v>365</v>
      </c>
      <c r="I2" s="145" t="s">
        <v>366</v>
      </c>
      <c r="J2" s="145" t="s">
        <v>367</v>
      </c>
      <c r="K2" s="147" t="s">
        <v>357</v>
      </c>
    </row>
    <row r="3" spans="1:13" s="153" customFormat="1" ht="15" customHeight="1" x14ac:dyDescent="0.15">
      <c r="A3" s="148" t="s">
        <v>352</v>
      </c>
      <c r="B3" s="149">
        <f>B5+B20+B38+H3+H9+H22+H25+H39+H43+H46+H50+B56+B63+B66+B71+B77+B86+H56+H68+H71</f>
        <v>99701</v>
      </c>
      <c r="C3" s="387">
        <f>C5+C20+C38+I3+I9+I22+I25+I39+I43+I46+I50+C56+C63+C66+C71+C77+C86+I56+I68+I71</f>
        <v>48030</v>
      </c>
      <c r="D3" s="387">
        <f>D5+D20+D38+J3+J9+J22+J25+J39+J43+J46+J50+D56+D63+D66+D71+D77+D86+J56+J68+J71</f>
        <v>51671</v>
      </c>
      <c r="E3" s="388">
        <f>E5+E20+E38+K3+K9+K22+K25+K39+K43+K46+K50+E56+E63+E66+E71+E77+E86+K56+K68+K71</f>
        <v>40104</v>
      </c>
      <c r="F3" s="150"/>
      <c r="G3" s="151" t="s">
        <v>368</v>
      </c>
      <c r="H3" s="152">
        <f>SUM(H4:H7)</f>
        <v>3394</v>
      </c>
      <c r="I3" s="152">
        <f>SUM(I4:I7)</f>
        <v>1616</v>
      </c>
      <c r="J3" s="152">
        <f>SUM(J4:J7)</f>
        <v>1778</v>
      </c>
      <c r="K3" s="152">
        <f>SUM(K4:K7)</f>
        <v>1442</v>
      </c>
    </row>
    <row r="4" spans="1:13" s="153" customFormat="1" ht="15" customHeight="1" x14ac:dyDescent="0.15">
      <c r="A4" s="154"/>
      <c r="B4" s="155"/>
      <c r="C4" s="152"/>
      <c r="D4" s="152"/>
      <c r="E4" s="156"/>
      <c r="F4" s="150"/>
      <c r="G4" s="157" t="s">
        <v>78</v>
      </c>
      <c r="H4" s="468">
        <f>SUM(I4:J4)</f>
        <v>1382</v>
      </c>
      <c r="I4" s="468">
        <v>647</v>
      </c>
      <c r="J4" s="468">
        <v>735</v>
      </c>
      <c r="K4" s="468">
        <v>571</v>
      </c>
    </row>
    <row r="5" spans="1:13" s="153" customFormat="1" ht="15" customHeight="1" x14ac:dyDescent="0.15">
      <c r="A5" s="154" t="s">
        <v>369</v>
      </c>
      <c r="B5" s="155">
        <f>SUM(B6:B18)</f>
        <v>2910</v>
      </c>
      <c r="C5" s="156">
        <f>SUM(C6:C18)</f>
        <v>1318</v>
      </c>
      <c r="D5" s="156">
        <f>SUM(D6:D18)</f>
        <v>1592</v>
      </c>
      <c r="E5" s="159">
        <f>SUM(E6:E18)</f>
        <v>1441</v>
      </c>
      <c r="F5" s="160"/>
      <c r="G5" s="157" t="s">
        <v>79</v>
      </c>
      <c r="H5" s="468">
        <f t="shared" ref="H5:H7" si="0">SUM(I5:J5)</f>
        <v>492</v>
      </c>
      <c r="I5" s="468">
        <v>240</v>
      </c>
      <c r="J5" s="468">
        <v>252</v>
      </c>
      <c r="K5" s="468">
        <v>222</v>
      </c>
    </row>
    <row r="6" spans="1:13" s="153" customFormat="1" ht="15" customHeight="1" x14ac:dyDescent="0.15">
      <c r="A6" s="161" t="s">
        <v>80</v>
      </c>
      <c r="B6" s="465">
        <f>C6+D6</f>
        <v>354</v>
      </c>
      <c r="C6" s="466">
        <v>176</v>
      </c>
      <c r="D6" s="466">
        <v>178</v>
      </c>
      <c r="E6" s="467">
        <v>173</v>
      </c>
      <c r="F6" s="163">
        <v>0</v>
      </c>
      <c r="G6" s="157" t="s">
        <v>81</v>
      </c>
      <c r="H6" s="468">
        <f t="shared" si="0"/>
        <v>795</v>
      </c>
      <c r="I6" s="468">
        <v>387</v>
      </c>
      <c r="J6" s="468">
        <v>408</v>
      </c>
      <c r="K6" s="468">
        <v>325</v>
      </c>
    </row>
    <row r="7" spans="1:13" s="153" customFormat="1" ht="15" customHeight="1" x14ac:dyDescent="0.15">
      <c r="A7" s="161" t="s">
        <v>82</v>
      </c>
      <c r="B7" s="465">
        <f t="shared" ref="B7:B18" si="1">C7+D7</f>
        <v>156</v>
      </c>
      <c r="C7" s="466">
        <v>70</v>
      </c>
      <c r="D7" s="466">
        <v>86</v>
      </c>
      <c r="E7" s="467">
        <v>80</v>
      </c>
      <c r="G7" s="157" t="s">
        <v>83</v>
      </c>
      <c r="H7" s="468">
        <f t="shared" si="0"/>
        <v>725</v>
      </c>
      <c r="I7" s="468">
        <v>342</v>
      </c>
      <c r="J7" s="468">
        <v>383</v>
      </c>
      <c r="K7" s="468">
        <v>324</v>
      </c>
    </row>
    <row r="8" spans="1:13" s="153" customFormat="1" ht="15" customHeight="1" x14ac:dyDescent="0.15">
      <c r="A8" s="161" t="s">
        <v>84</v>
      </c>
      <c r="B8" s="465">
        <f t="shared" si="1"/>
        <v>210</v>
      </c>
      <c r="C8" s="466">
        <v>97</v>
      </c>
      <c r="D8" s="466">
        <v>113</v>
      </c>
      <c r="E8" s="467">
        <v>84</v>
      </c>
      <c r="G8" s="164"/>
      <c r="H8" s="165"/>
      <c r="I8" s="165"/>
      <c r="J8" s="165"/>
      <c r="K8" s="165"/>
    </row>
    <row r="9" spans="1:13" s="153" customFormat="1" ht="15" customHeight="1" x14ac:dyDescent="0.15">
      <c r="A9" s="161" t="s">
        <v>85</v>
      </c>
      <c r="B9" s="465">
        <f t="shared" si="1"/>
        <v>171</v>
      </c>
      <c r="C9" s="466">
        <v>81</v>
      </c>
      <c r="D9" s="466">
        <v>90</v>
      </c>
      <c r="E9" s="467">
        <v>81</v>
      </c>
      <c r="G9" s="151" t="s">
        <v>370</v>
      </c>
      <c r="H9" s="152">
        <f>SUM(H10:H20)</f>
        <v>2823</v>
      </c>
      <c r="I9" s="152">
        <f>SUM(I10:I20)</f>
        <v>1338</v>
      </c>
      <c r="J9" s="152">
        <f>SUM(J10:J20)</f>
        <v>1485</v>
      </c>
      <c r="K9" s="152">
        <f>SUM(K10:K20)</f>
        <v>1307</v>
      </c>
    </row>
    <row r="10" spans="1:13" s="153" customFormat="1" ht="15" customHeight="1" x14ac:dyDescent="0.15">
      <c r="A10" s="161" t="s">
        <v>86</v>
      </c>
      <c r="B10" s="465">
        <f t="shared" si="1"/>
        <v>309</v>
      </c>
      <c r="C10" s="466">
        <v>148</v>
      </c>
      <c r="D10" s="466">
        <v>161</v>
      </c>
      <c r="E10" s="467">
        <v>132</v>
      </c>
      <c r="G10" s="157" t="s">
        <v>87</v>
      </c>
      <c r="H10" s="468">
        <f t="shared" ref="H10:H20" si="2">SUM(I10:J10)</f>
        <v>29</v>
      </c>
      <c r="I10" s="468">
        <v>12</v>
      </c>
      <c r="J10" s="468">
        <v>17</v>
      </c>
      <c r="K10" s="468">
        <v>14</v>
      </c>
    </row>
    <row r="11" spans="1:13" s="153" customFormat="1" ht="15" customHeight="1" x14ac:dyDescent="0.15">
      <c r="A11" s="161" t="s">
        <v>88</v>
      </c>
      <c r="B11" s="465">
        <f t="shared" si="1"/>
        <v>237</v>
      </c>
      <c r="C11" s="466">
        <v>99</v>
      </c>
      <c r="D11" s="466">
        <v>138</v>
      </c>
      <c r="E11" s="467">
        <v>120</v>
      </c>
      <c r="G11" s="157" t="s">
        <v>89</v>
      </c>
      <c r="H11" s="468">
        <f t="shared" si="2"/>
        <v>69</v>
      </c>
      <c r="I11" s="468">
        <v>35</v>
      </c>
      <c r="J11" s="468">
        <v>34</v>
      </c>
      <c r="K11" s="468">
        <v>42</v>
      </c>
    </row>
    <row r="12" spans="1:13" s="153" customFormat="1" ht="15" customHeight="1" x14ac:dyDescent="0.15">
      <c r="A12" s="161" t="s">
        <v>90</v>
      </c>
      <c r="B12" s="465">
        <f t="shared" si="1"/>
        <v>147</v>
      </c>
      <c r="C12" s="466">
        <v>68</v>
      </c>
      <c r="D12" s="466">
        <v>79</v>
      </c>
      <c r="E12" s="467">
        <v>93</v>
      </c>
      <c r="G12" s="157" t="s">
        <v>91</v>
      </c>
      <c r="H12" s="468">
        <f t="shared" si="2"/>
        <v>201</v>
      </c>
      <c r="I12" s="468">
        <v>91</v>
      </c>
      <c r="J12" s="468">
        <v>110</v>
      </c>
      <c r="K12" s="468">
        <v>94</v>
      </c>
    </row>
    <row r="13" spans="1:13" s="153" customFormat="1" ht="15" customHeight="1" x14ac:dyDescent="0.15">
      <c r="A13" s="161" t="s">
        <v>92</v>
      </c>
      <c r="B13" s="465">
        <f t="shared" si="1"/>
        <v>77</v>
      </c>
      <c r="C13" s="466">
        <v>41</v>
      </c>
      <c r="D13" s="466">
        <v>36</v>
      </c>
      <c r="E13" s="467">
        <v>37</v>
      </c>
      <c r="G13" s="157" t="s">
        <v>93</v>
      </c>
      <c r="H13" s="468">
        <f t="shared" si="2"/>
        <v>261</v>
      </c>
      <c r="I13" s="468">
        <v>123</v>
      </c>
      <c r="J13" s="468">
        <v>138</v>
      </c>
      <c r="K13" s="468">
        <v>130</v>
      </c>
    </row>
    <row r="14" spans="1:13" s="153" customFormat="1" ht="15" customHeight="1" x14ac:dyDescent="0.15">
      <c r="A14" s="161" t="s">
        <v>94</v>
      </c>
      <c r="B14" s="465">
        <f t="shared" si="1"/>
        <v>271</v>
      </c>
      <c r="C14" s="466">
        <v>122</v>
      </c>
      <c r="D14" s="466">
        <v>149</v>
      </c>
      <c r="E14" s="467">
        <v>143</v>
      </c>
      <c r="F14" s="163">
        <v>0</v>
      </c>
      <c r="G14" s="157" t="s">
        <v>95</v>
      </c>
      <c r="H14" s="468">
        <f t="shared" si="2"/>
        <v>141</v>
      </c>
      <c r="I14" s="468">
        <v>62</v>
      </c>
      <c r="J14" s="468">
        <v>79</v>
      </c>
      <c r="K14" s="468">
        <v>65</v>
      </c>
    </row>
    <row r="15" spans="1:13" s="153" customFormat="1" ht="15" customHeight="1" x14ac:dyDescent="0.15">
      <c r="A15" s="161" t="s">
        <v>96</v>
      </c>
      <c r="B15" s="465">
        <f t="shared" si="1"/>
        <v>191</v>
      </c>
      <c r="C15" s="466">
        <v>87</v>
      </c>
      <c r="D15" s="466">
        <v>104</v>
      </c>
      <c r="E15" s="467">
        <v>88</v>
      </c>
      <c r="G15" s="157" t="s">
        <v>97</v>
      </c>
      <c r="H15" s="468">
        <f t="shared" si="2"/>
        <v>162</v>
      </c>
      <c r="I15" s="468">
        <v>78</v>
      </c>
      <c r="J15" s="468">
        <v>84</v>
      </c>
      <c r="K15" s="468">
        <v>71</v>
      </c>
    </row>
    <row r="16" spans="1:13" s="153" customFormat="1" ht="15" customHeight="1" x14ac:dyDescent="0.15">
      <c r="A16" s="161" t="s">
        <v>98</v>
      </c>
      <c r="B16" s="465">
        <f t="shared" si="1"/>
        <v>231</v>
      </c>
      <c r="C16" s="466">
        <v>98</v>
      </c>
      <c r="D16" s="466">
        <v>133</v>
      </c>
      <c r="E16" s="467">
        <v>119</v>
      </c>
      <c r="G16" s="157" t="s">
        <v>99</v>
      </c>
      <c r="H16" s="468">
        <f t="shared" si="2"/>
        <v>250</v>
      </c>
      <c r="I16" s="468">
        <v>122</v>
      </c>
      <c r="J16" s="468">
        <v>128</v>
      </c>
      <c r="K16" s="468">
        <v>122</v>
      </c>
    </row>
    <row r="17" spans="1:11" s="153" customFormat="1" ht="15" customHeight="1" x14ac:dyDescent="0.15">
      <c r="A17" s="161" t="s">
        <v>100</v>
      </c>
      <c r="B17" s="465">
        <f t="shared" si="1"/>
        <v>252</v>
      </c>
      <c r="C17" s="466">
        <v>93</v>
      </c>
      <c r="D17" s="466">
        <v>159</v>
      </c>
      <c r="E17" s="467">
        <v>143</v>
      </c>
      <c r="G17" s="157" t="s">
        <v>101</v>
      </c>
      <c r="H17" s="468">
        <f t="shared" si="2"/>
        <v>129</v>
      </c>
      <c r="I17" s="468">
        <v>64</v>
      </c>
      <c r="J17" s="468">
        <v>65</v>
      </c>
      <c r="K17" s="468">
        <v>58</v>
      </c>
    </row>
    <row r="18" spans="1:11" s="153" customFormat="1" ht="15" customHeight="1" x14ac:dyDescent="0.15">
      <c r="A18" s="161" t="s">
        <v>102</v>
      </c>
      <c r="B18" s="465">
        <f t="shared" si="1"/>
        <v>304</v>
      </c>
      <c r="C18" s="466">
        <v>138</v>
      </c>
      <c r="D18" s="466">
        <v>166</v>
      </c>
      <c r="E18" s="467">
        <v>148</v>
      </c>
      <c r="G18" s="157" t="s">
        <v>103</v>
      </c>
      <c r="H18" s="468">
        <f t="shared" si="2"/>
        <v>631</v>
      </c>
      <c r="I18" s="468">
        <v>302</v>
      </c>
      <c r="J18" s="468">
        <v>329</v>
      </c>
      <c r="K18" s="468">
        <v>264</v>
      </c>
    </row>
    <row r="19" spans="1:11" s="153" customFormat="1" ht="15" customHeight="1" x14ac:dyDescent="0.15">
      <c r="A19" s="166"/>
      <c r="B19" s="167"/>
      <c r="C19" s="168"/>
      <c r="D19" s="168"/>
      <c r="E19" s="169"/>
      <c r="G19" s="157" t="s">
        <v>104</v>
      </c>
      <c r="H19" s="468">
        <f t="shared" si="2"/>
        <v>149</v>
      </c>
      <c r="I19" s="468">
        <v>69</v>
      </c>
      <c r="J19" s="468">
        <v>80</v>
      </c>
      <c r="K19" s="468">
        <v>76</v>
      </c>
    </row>
    <row r="20" spans="1:11" s="153" customFormat="1" ht="15" customHeight="1" x14ac:dyDescent="0.15">
      <c r="A20" s="154" t="s">
        <v>371</v>
      </c>
      <c r="B20" s="155">
        <f>SUM(B21:B36)</f>
        <v>2643</v>
      </c>
      <c r="C20" s="156">
        <f>SUM(C21:C36)</f>
        <v>1213</v>
      </c>
      <c r="D20" s="156">
        <f>SUM(D21:D36)</f>
        <v>1430</v>
      </c>
      <c r="E20" s="159">
        <f>SUM(E21:E36)</f>
        <v>1241</v>
      </c>
      <c r="F20" s="160"/>
      <c r="G20" s="157" t="s">
        <v>105</v>
      </c>
      <c r="H20" s="468">
        <f t="shared" si="2"/>
        <v>801</v>
      </c>
      <c r="I20" s="468">
        <v>380</v>
      </c>
      <c r="J20" s="468">
        <v>421</v>
      </c>
      <c r="K20" s="468">
        <v>371</v>
      </c>
    </row>
    <row r="21" spans="1:11" s="153" customFormat="1" ht="15" customHeight="1" x14ac:dyDescent="0.15">
      <c r="A21" s="161" t="s">
        <v>89</v>
      </c>
      <c r="B21" s="465">
        <f>C21+D21</f>
        <v>292</v>
      </c>
      <c r="C21" s="466">
        <v>137</v>
      </c>
      <c r="D21" s="466">
        <v>155</v>
      </c>
      <c r="E21" s="467">
        <v>148</v>
      </c>
      <c r="G21" s="164"/>
      <c r="H21" s="165"/>
      <c r="I21" s="165"/>
      <c r="J21" s="165"/>
      <c r="K21" s="165"/>
    </row>
    <row r="22" spans="1:11" s="153" customFormat="1" ht="15" customHeight="1" x14ac:dyDescent="0.15">
      <c r="A22" s="161" t="s">
        <v>106</v>
      </c>
      <c r="B22" s="465">
        <f t="shared" ref="B22:B36" si="3">C22+D22</f>
        <v>104</v>
      </c>
      <c r="C22" s="466">
        <v>53</v>
      </c>
      <c r="D22" s="466">
        <v>51</v>
      </c>
      <c r="E22" s="467">
        <v>48</v>
      </c>
      <c r="G22" s="151" t="s">
        <v>372</v>
      </c>
      <c r="H22" s="158">
        <f>SUM(H23)</f>
        <v>4322</v>
      </c>
      <c r="I22" s="158">
        <f>SUM(I23)</f>
        <v>2140</v>
      </c>
      <c r="J22" s="158">
        <f>SUM(J23)</f>
        <v>2182</v>
      </c>
      <c r="K22" s="158">
        <f>SUM(K23)</f>
        <v>1589</v>
      </c>
    </row>
    <row r="23" spans="1:11" s="153" customFormat="1" ht="15" customHeight="1" x14ac:dyDescent="0.15">
      <c r="A23" s="161" t="s">
        <v>107</v>
      </c>
      <c r="B23" s="465">
        <f t="shared" si="3"/>
        <v>130</v>
      </c>
      <c r="C23" s="466">
        <v>65</v>
      </c>
      <c r="D23" s="466">
        <v>65</v>
      </c>
      <c r="E23" s="467">
        <v>62</v>
      </c>
      <c r="G23" s="157" t="s">
        <v>47</v>
      </c>
      <c r="H23" s="468">
        <f>I23+J23</f>
        <v>4322</v>
      </c>
      <c r="I23" s="468">
        <v>2140</v>
      </c>
      <c r="J23" s="468">
        <v>2182</v>
      </c>
      <c r="K23" s="468">
        <v>1589</v>
      </c>
    </row>
    <row r="24" spans="1:11" s="153" customFormat="1" ht="15" customHeight="1" x14ac:dyDescent="0.15">
      <c r="A24" s="161" t="s">
        <v>108</v>
      </c>
      <c r="B24" s="465">
        <f t="shared" si="3"/>
        <v>52</v>
      </c>
      <c r="C24" s="466">
        <v>25</v>
      </c>
      <c r="D24" s="466">
        <v>27</v>
      </c>
      <c r="E24" s="467">
        <v>20</v>
      </c>
      <c r="G24" s="150"/>
    </row>
    <row r="25" spans="1:11" s="153" customFormat="1" ht="15" customHeight="1" x14ac:dyDescent="0.15">
      <c r="A25" s="161" t="s">
        <v>109</v>
      </c>
      <c r="B25" s="465">
        <f t="shared" si="3"/>
        <v>177</v>
      </c>
      <c r="C25" s="466">
        <v>72</v>
      </c>
      <c r="D25" s="466">
        <v>105</v>
      </c>
      <c r="E25" s="467">
        <v>94</v>
      </c>
      <c r="G25" s="151" t="s">
        <v>373</v>
      </c>
      <c r="H25" s="156">
        <f>SUM(H26:H37)</f>
        <v>12957</v>
      </c>
      <c r="I25" s="156">
        <f>SUM(I26:I37)</f>
        <v>6193</v>
      </c>
      <c r="J25" s="156">
        <f>SUM(J26:J37)</f>
        <v>6764</v>
      </c>
      <c r="K25" s="156">
        <f>SUM(K26:K37)</f>
        <v>5183</v>
      </c>
    </row>
    <row r="26" spans="1:11" s="153" customFormat="1" ht="15" customHeight="1" x14ac:dyDescent="0.15">
      <c r="A26" s="161" t="s">
        <v>110</v>
      </c>
      <c r="B26" s="465">
        <f t="shared" si="3"/>
        <v>255</v>
      </c>
      <c r="C26" s="466">
        <v>114</v>
      </c>
      <c r="D26" s="466">
        <v>141</v>
      </c>
      <c r="E26" s="467">
        <v>102</v>
      </c>
      <c r="G26" s="157" t="s">
        <v>111</v>
      </c>
      <c r="H26" s="466">
        <f t="shared" ref="H26:H37" si="4">SUM(I26:J26)</f>
        <v>864</v>
      </c>
      <c r="I26" s="466">
        <v>437</v>
      </c>
      <c r="J26" s="466">
        <v>427</v>
      </c>
      <c r="K26" s="466">
        <v>343</v>
      </c>
    </row>
    <row r="27" spans="1:11" s="153" customFormat="1" ht="15" customHeight="1" x14ac:dyDescent="0.15">
      <c r="A27" s="161" t="s">
        <v>112</v>
      </c>
      <c r="B27" s="465">
        <f t="shared" si="3"/>
        <v>41</v>
      </c>
      <c r="C27" s="466">
        <v>18</v>
      </c>
      <c r="D27" s="466">
        <v>23</v>
      </c>
      <c r="E27" s="467">
        <v>19</v>
      </c>
      <c r="G27" s="157" t="s">
        <v>113</v>
      </c>
      <c r="H27" s="466">
        <f t="shared" si="4"/>
        <v>446</v>
      </c>
      <c r="I27" s="466">
        <v>205</v>
      </c>
      <c r="J27" s="466">
        <v>241</v>
      </c>
      <c r="K27" s="466">
        <v>182</v>
      </c>
    </row>
    <row r="28" spans="1:11" s="153" customFormat="1" ht="15" customHeight="1" x14ac:dyDescent="0.15">
      <c r="A28" s="161" t="s">
        <v>114</v>
      </c>
      <c r="B28" s="465">
        <f t="shared" si="3"/>
        <v>102</v>
      </c>
      <c r="C28" s="466">
        <v>54</v>
      </c>
      <c r="D28" s="466">
        <v>48</v>
      </c>
      <c r="E28" s="467">
        <v>50</v>
      </c>
      <c r="G28" s="157" t="s">
        <v>115</v>
      </c>
      <c r="H28" s="466">
        <f t="shared" si="4"/>
        <v>975</v>
      </c>
      <c r="I28" s="466">
        <v>476</v>
      </c>
      <c r="J28" s="466">
        <v>499</v>
      </c>
      <c r="K28" s="466">
        <v>350</v>
      </c>
    </row>
    <row r="29" spans="1:11" s="153" customFormat="1" ht="15" customHeight="1" x14ac:dyDescent="0.15">
      <c r="A29" s="161" t="s">
        <v>116</v>
      </c>
      <c r="B29" s="465">
        <f t="shared" si="3"/>
        <v>135</v>
      </c>
      <c r="C29" s="466">
        <v>59</v>
      </c>
      <c r="D29" s="466">
        <v>76</v>
      </c>
      <c r="E29" s="467">
        <v>73</v>
      </c>
      <c r="G29" s="157" t="s">
        <v>117</v>
      </c>
      <c r="H29" s="466">
        <f t="shared" si="4"/>
        <v>1176</v>
      </c>
      <c r="I29" s="466">
        <v>580</v>
      </c>
      <c r="J29" s="466">
        <v>596</v>
      </c>
      <c r="K29" s="466">
        <v>472</v>
      </c>
    </row>
    <row r="30" spans="1:11" s="153" customFormat="1" ht="15" customHeight="1" x14ac:dyDescent="0.15">
      <c r="A30" s="161" t="s">
        <v>118</v>
      </c>
      <c r="B30" s="465">
        <f t="shared" si="3"/>
        <v>73</v>
      </c>
      <c r="C30" s="466">
        <v>39</v>
      </c>
      <c r="D30" s="466">
        <v>34</v>
      </c>
      <c r="E30" s="467">
        <v>33</v>
      </c>
      <c r="G30" s="157" t="s">
        <v>119</v>
      </c>
      <c r="H30" s="466">
        <f t="shared" si="4"/>
        <v>624</v>
      </c>
      <c r="I30" s="466">
        <v>293</v>
      </c>
      <c r="J30" s="466">
        <v>331</v>
      </c>
      <c r="K30" s="466">
        <v>230</v>
      </c>
    </row>
    <row r="31" spans="1:11" s="153" customFormat="1" ht="15" customHeight="1" x14ac:dyDescent="0.15">
      <c r="A31" s="161" t="s">
        <v>120</v>
      </c>
      <c r="B31" s="465">
        <f t="shared" si="3"/>
        <v>109</v>
      </c>
      <c r="C31" s="466">
        <v>52</v>
      </c>
      <c r="D31" s="466">
        <v>57</v>
      </c>
      <c r="E31" s="467">
        <v>46</v>
      </c>
      <c r="G31" s="157" t="s">
        <v>121</v>
      </c>
      <c r="H31" s="466">
        <f t="shared" si="4"/>
        <v>1692</v>
      </c>
      <c r="I31" s="466">
        <v>837</v>
      </c>
      <c r="J31" s="466">
        <v>855</v>
      </c>
      <c r="K31" s="466">
        <v>590</v>
      </c>
    </row>
    <row r="32" spans="1:11" s="153" customFormat="1" ht="15" customHeight="1" x14ac:dyDescent="0.15">
      <c r="A32" s="161" t="s">
        <v>122</v>
      </c>
      <c r="B32" s="465">
        <f t="shared" si="3"/>
        <v>223</v>
      </c>
      <c r="C32" s="466">
        <v>105</v>
      </c>
      <c r="D32" s="466">
        <v>118</v>
      </c>
      <c r="E32" s="467">
        <v>100</v>
      </c>
      <c r="G32" s="157" t="s">
        <v>123</v>
      </c>
      <c r="H32" s="466">
        <f t="shared" si="4"/>
        <v>682</v>
      </c>
      <c r="I32" s="466">
        <v>329</v>
      </c>
      <c r="J32" s="466">
        <v>353</v>
      </c>
      <c r="K32" s="466">
        <v>228</v>
      </c>
    </row>
    <row r="33" spans="1:11" s="153" customFormat="1" ht="15" customHeight="1" x14ac:dyDescent="0.15">
      <c r="A33" s="161" t="s">
        <v>124</v>
      </c>
      <c r="B33" s="465">
        <f t="shared" si="3"/>
        <v>124</v>
      </c>
      <c r="C33" s="466">
        <v>60</v>
      </c>
      <c r="D33" s="466">
        <v>64</v>
      </c>
      <c r="E33" s="467">
        <v>60</v>
      </c>
      <c r="G33" s="157" t="s">
        <v>125</v>
      </c>
      <c r="H33" s="466">
        <f t="shared" si="4"/>
        <v>1414</v>
      </c>
      <c r="I33" s="466">
        <v>685</v>
      </c>
      <c r="J33" s="466">
        <v>729</v>
      </c>
      <c r="K33" s="466">
        <v>538</v>
      </c>
    </row>
    <row r="34" spans="1:11" s="153" customFormat="1" ht="15" customHeight="1" x14ac:dyDescent="0.15">
      <c r="A34" s="161" t="s">
        <v>126</v>
      </c>
      <c r="B34" s="465">
        <f t="shared" si="3"/>
        <v>256</v>
      </c>
      <c r="C34" s="466">
        <v>88</v>
      </c>
      <c r="D34" s="466">
        <v>168</v>
      </c>
      <c r="E34" s="467">
        <v>120</v>
      </c>
      <c r="G34" s="157" t="s">
        <v>127</v>
      </c>
      <c r="H34" s="466">
        <f t="shared" si="4"/>
        <v>822</v>
      </c>
      <c r="I34" s="466">
        <v>402</v>
      </c>
      <c r="J34" s="466">
        <v>420</v>
      </c>
      <c r="K34" s="466">
        <v>387</v>
      </c>
    </row>
    <row r="35" spans="1:11" s="153" customFormat="1" ht="15" customHeight="1" x14ac:dyDescent="0.15">
      <c r="A35" s="161" t="s">
        <v>128</v>
      </c>
      <c r="B35" s="465">
        <f t="shared" si="3"/>
        <v>233</v>
      </c>
      <c r="C35" s="466">
        <v>119</v>
      </c>
      <c r="D35" s="466">
        <v>114</v>
      </c>
      <c r="E35" s="467">
        <v>109</v>
      </c>
      <c r="G35" s="157" t="s">
        <v>129</v>
      </c>
      <c r="H35" s="466">
        <f t="shared" si="4"/>
        <v>1626</v>
      </c>
      <c r="I35" s="466">
        <v>708</v>
      </c>
      <c r="J35" s="466">
        <v>918</v>
      </c>
      <c r="K35" s="466">
        <v>746</v>
      </c>
    </row>
    <row r="36" spans="1:11" s="153" customFormat="1" ht="15" customHeight="1" x14ac:dyDescent="0.15">
      <c r="A36" s="161" t="s">
        <v>130</v>
      </c>
      <c r="B36" s="465">
        <f t="shared" si="3"/>
        <v>337</v>
      </c>
      <c r="C36" s="466">
        <v>153</v>
      </c>
      <c r="D36" s="466">
        <v>184</v>
      </c>
      <c r="E36" s="467">
        <v>157</v>
      </c>
      <c r="G36" s="157" t="s">
        <v>131</v>
      </c>
      <c r="H36" s="466">
        <f t="shared" si="4"/>
        <v>1766</v>
      </c>
      <c r="I36" s="466">
        <v>853</v>
      </c>
      <c r="J36" s="466">
        <v>913</v>
      </c>
      <c r="K36" s="466">
        <v>691</v>
      </c>
    </row>
    <row r="37" spans="1:11" s="153" customFormat="1" ht="15" customHeight="1" x14ac:dyDescent="0.15">
      <c r="A37" s="166"/>
      <c r="B37" s="167"/>
      <c r="C37" s="168"/>
      <c r="D37" s="168"/>
      <c r="E37" s="169"/>
      <c r="G37" s="157" t="s">
        <v>132</v>
      </c>
      <c r="H37" s="466">
        <f t="shared" si="4"/>
        <v>870</v>
      </c>
      <c r="I37" s="466">
        <v>388</v>
      </c>
      <c r="J37" s="466">
        <v>482</v>
      </c>
      <c r="K37" s="466">
        <v>426</v>
      </c>
    </row>
    <row r="38" spans="1:11" s="153" customFormat="1" ht="15" customHeight="1" x14ac:dyDescent="0.15">
      <c r="A38" s="154" t="s">
        <v>374</v>
      </c>
      <c r="B38" s="155">
        <f>SUM(B39:B52)</f>
        <v>4697</v>
      </c>
      <c r="C38" s="156">
        <f>SUM(C39:C52)</f>
        <v>2273</v>
      </c>
      <c r="D38" s="156">
        <f>SUM(D39:D52)</f>
        <v>2424</v>
      </c>
      <c r="E38" s="159">
        <f>SUM(E39:E52)</f>
        <v>1959</v>
      </c>
      <c r="F38" s="160"/>
      <c r="G38" s="150"/>
    </row>
    <row r="39" spans="1:11" s="153" customFormat="1" ht="15" customHeight="1" x14ac:dyDescent="0.15">
      <c r="A39" s="161" t="s">
        <v>133</v>
      </c>
      <c r="B39" s="465">
        <f>C39+D39</f>
        <v>155</v>
      </c>
      <c r="C39" s="466">
        <v>87</v>
      </c>
      <c r="D39" s="466">
        <v>68</v>
      </c>
      <c r="E39" s="467">
        <v>97</v>
      </c>
      <c r="F39" s="160"/>
      <c r="G39" s="154" t="s">
        <v>375</v>
      </c>
      <c r="H39" s="155">
        <f>SUM(H40:H41)</f>
        <v>2785</v>
      </c>
      <c r="I39" s="156">
        <f>SUM(I40:I41)</f>
        <v>1374</v>
      </c>
      <c r="J39" s="156">
        <f>SUM(J40:J41)</f>
        <v>1411</v>
      </c>
      <c r="K39" s="156">
        <f>SUM(K40:K41)</f>
        <v>973</v>
      </c>
    </row>
    <row r="40" spans="1:11" s="153" customFormat="1" ht="15" customHeight="1" x14ac:dyDescent="0.15">
      <c r="A40" s="161" t="s">
        <v>134</v>
      </c>
      <c r="B40" s="465">
        <f t="shared" ref="B40:B52" si="5">C40+D40</f>
        <v>362</v>
      </c>
      <c r="C40" s="466">
        <v>192</v>
      </c>
      <c r="D40" s="466">
        <v>170</v>
      </c>
      <c r="E40" s="467">
        <v>174</v>
      </c>
      <c r="F40" s="160"/>
      <c r="G40" s="161" t="s">
        <v>49</v>
      </c>
      <c r="H40" s="465">
        <f>I40+J40</f>
        <v>2380</v>
      </c>
      <c r="I40" s="466">
        <v>1175</v>
      </c>
      <c r="J40" s="466">
        <v>1205</v>
      </c>
      <c r="K40" s="466">
        <v>838</v>
      </c>
    </row>
    <row r="41" spans="1:11" s="153" customFormat="1" ht="15" customHeight="1" x14ac:dyDescent="0.15">
      <c r="A41" s="161" t="s">
        <v>135</v>
      </c>
      <c r="B41" s="465">
        <f t="shared" si="5"/>
        <v>102</v>
      </c>
      <c r="C41" s="466">
        <v>52</v>
      </c>
      <c r="D41" s="466">
        <v>50</v>
      </c>
      <c r="E41" s="467">
        <v>49</v>
      </c>
      <c r="F41" s="160"/>
      <c r="G41" s="161" t="s">
        <v>136</v>
      </c>
      <c r="H41" s="465">
        <f>I41+J41</f>
        <v>405</v>
      </c>
      <c r="I41" s="466">
        <v>199</v>
      </c>
      <c r="J41" s="466">
        <v>206</v>
      </c>
      <c r="K41" s="466">
        <v>135</v>
      </c>
    </row>
    <row r="42" spans="1:11" s="153" customFormat="1" ht="15" customHeight="1" x14ac:dyDescent="0.15">
      <c r="A42" s="161" t="s">
        <v>137</v>
      </c>
      <c r="B42" s="465">
        <f t="shared" si="5"/>
        <v>113</v>
      </c>
      <c r="C42" s="466">
        <v>56</v>
      </c>
      <c r="D42" s="466">
        <v>57</v>
      </c>
      <c r="E42" s="467">
        <v>55</v>
      </c>
      <c r="F42" s="160"/>
      <c r="G42" s="154"/>
      <c r="H42" s="155"/>
      <c r="I42" s="156"/>
      <c r="J42" s="156"/>
      <c r="K42" s="156"/>
    </row>
    <row r="43" spans="1:11" s="153" customFormat="1" ht="15" customHeight="1" x14ac:dyDescent="0.15">
      <c r="A43" s="161" t="s">
        <v>138</v>
      </c>
      <c r="B43" s="465">
        <f t="shared" si="5"/>
        <v>508</v>
      </c>
      <c r="C43" s="466">
        <v>237</v>
      </c>
      <c r="D43" s="466">
        <v>271</v>
      </c>
      <c r="E43" s="467">
        <v>217</v>
      </c>
      <c r="F43" s="160"/>
      <c r="G43" s="154" t="s">
        <v>376</v>
      </c>
      <c r="H43" s="155">
        <f>SUM(H44)</f>
        <v>1248</v>
      </c>
      <c r="I43" s="156">
        <f>SUM(I44)</f>
        <v>598</v>
      </c>
      <c r="J43" s="156">
        <f>SUM(J44)</f>
        <v>650</v>
      </c>
      <c r="K43" s="156">
        <f>SUM(K44)</f>
        <v>490</v>
      </c>
    </row>
    <row r="44" spans="1:11" s="153" customFormat="1" ht="15" customHeight="1" x14ac:dyDescent="0.15">
      <c r="A44" s="161" t="s">
        <v>139</v>
      </c>
      <c r="B44" s="465">
        <f t="shared" si="5"/>
        <v>131</v>
      </c>
      <c r="C44" s="466">
        <v>68</v>
      </c>
      <c r="D44" s="466">
        <v>63</v>
      </c>
      <c r="E44" s="467">
        <v>49</v>
      </c>
      <c r="F44" s="160"/>
      <c r="G44" s="161" t="s">
        <v>50</v>
      </c>
      <c r="H44" s="465">
        <f>I44+J44</f>
        <v>1248</v>
      </c>
      <c r="I44" s="466">
        <v>598</v>
      </c>
      <c r="J44" s="466">
        <v>650</v>
      </c>
      <c r="K44" s="466">
        <v>490</v>
      </c>
    </row>
    <row r="45" spans="1:11" s="153" customFormat="1" ht="15" customHeight="1" x14ac:dyDescent="0.15">
      <c r="A45" s="161" t="s">
        <v>140</v>
      </c>
      <c r="B45" s="465">
        <f t="shared" si="5"/>
        <v>1154</v>
      </c>
      <c r="C45" s="466">
        <v>544</v>
      </c>
      <c r="D45" s="466">
        <v>610</v>
      </c>
      <c r="E45" s="467">
        <v>441</v>
      </c>
      <c r="F45" s="160"/>
      <c r="G45" s="154"/>
      <c r="H45" s="155"/>
      <c r="I45" s="156"/>
      <c r="J45" s="156"/>
      <c r="K45" s="156"/>
    </row>
    <row r="46" spans="1:11" s="153" customFormat="1" ht="15" customHeight="1" x14ac:dyDescent="0.15">
      <c r="A46" s="161" t="s">
        <v>141</v>
      </c>
      <c r="B46" s="465">
        <f t="shared" si="5"/>
        <v>396</v>
      </c>
      <c r="C46" s="466">
        <v>203</v>
      </c>
      <c r="D46" s="466">
        <v>193</v>
      </c>
      <c r="E46" s="467">
        <v>168</v>
      </c>
      <c r="F46" s="160"/>
      <c r="G46" s="154" t="s">
        <v>377</v>
      </c>
      <c r="H46" s="155">
        <f>SUM(H47:H48)</f>
        <v>1628</v>
      </c>
      <c r="I46" s="156">
        <f>SUM(I47:I48)</f>
        <v>774</v>
      </c>
      <c r="J46" s="156">
        <f>SUM(J47:J48)</f>
        <v>854</v>
      </c>
      <c r="K46" s="156">
        <f>SUM(K47:K48)</f>
        <v>583</v>
      </c>
    </row>
    <row r="47" spans="1:11" s="153" customFormat="1" ht="15" customHeight="1" x14ac:dyDescent="0.15">
      <c r="A47" s="161" t="s">
        <v>142</v>
      </c>
      <c r="B47" s="465">
        <f t="shared" si="5"/>
        <v>251</v>
      </c>
      <c r="C47" s="466">
        <v>121</v>
      </c>
      <c r="D47" s="466">
        <v>130</v>
      </c>
      <c r="E47" s="467">
        <v>91</v>
      </c>
      <c r="F47" s="160"/>
      <c r="G47" s="161" t="s">
        <v>51</v>
      </c>
      <c r="H47" s="465">
        <f>I47+J47</f>
        <v>893</v>
      </c>
      <c r="I47" s="466">
        <v>431</v>
      </c>
      <c r="J47" s="466">
        <v>462</v>
      </c>
      <c r="K47" s="466">
        <v>329</v>
      </c>
    </row>
    <row r="48" spans="1:11" s="153" customFormat="1" ht="15" customHeight="1" x14ac:dyDescent="0.15">
      <c r="A48" s="161" t="s">
        <v>143</v>
      </c>
      <c r="B48" s="465">
        <f t="shared" si="5"/>
        <v>146</v>
      </c>
      <c r="C48" s="466">
        <v>73</v>
      </c>
      <c r="D48" s="466">
        <v>73</v>
      </c>
      <c r="E48" s="467">
        <v>63</v>
      </c>
      <c r="F48" s="160"/>
      <c r="G48" s="161" t="s">
        <v>144</v>
      </c>
      <c r="H48" s="465">
        <f>I48+J48</f>
        <v>735</v>
      </c>
      <c r="I48" s="466">
        <v>343</v>
      </c>
      <c r="J48" s="466">
        <v>392</v>
      </c>
      <c r="K48" s="466">
        <v>254</v>
      </c>
    </row>
    <row r="49" spans="1:11" s="153" customFormat="1" ht="15" customHeight="1" x14ac:dyDescent="0.15">
      <c r="A49" s="161" t="s">
        <v>145</v>
      </c>
      <c r="B49" s="465">
        <f t="shared" si="5"/>
        <v>333</v>
      </c>
      <c r="C49" s="466">
        <v>158</v>
      </c>
      <c r="D49" s="466">
        <v>175</v>
      </c>
      <c r="E49" s="467">
        <v>136</v>
      </c>
      <c r="F49" s="160"/>
      <c r="G49" s="154"/>
      <c r="H49" s="155"/>
      <c r="I49" s="156"/>
      <c r="J49" s="156"/>
      <c r="K49" s="156"/>
    </row>
    <row r="50" spans="1:11" s="153" customFormat="1" ht="15" customHeight="1" x14ac:dyDescent="0.15">
      <c r="A50" s="161" t="s">
        <v>146</v>
      </c>
      <c r="B50" s="465">
        <f t="shared" si="5"/>
        <v>150</v>
      </c>
      <c r="C50" s="466">
        <v>65</v>
      </c>
      <c r="D50" s="466">
        <v>85</v>
      </c>
      <c r="E50" s="467">
        <v>58</v>
      </c>
      <c r="F50" s="160"/>
      <c r="G50" s="154" t="s">
        <v>378</v>
      </c>
      <c r="H50" s="155">
        <f>SUM(H51)</f>
        <v>2718</v>
      </c>
      <c r="I50" s="156">
        <f>SUM(I51)</f>
        <v>1260</v>
      </c>
      <c r="J50" s="156">
        <f>SUM(J51)</f>
        <v>1458</v>
      </c>
      <c r="K50" s="156">
        <f>SUM(K51)</f>
        <v>1017</v>
      </c>
    </row>
    <row r="51" spans="1:11" s="153" customFormat="1" ht="15" customHeight="1" x14ac:dyDescent="0.15">
      <c r="A51" s="161" t="s">
        <v>147</v>
      </c>
      <c r="B51" s="465">
        <f t="shared" si="5"/>
        <v>523</v>
      </c>
      <c r="C51" s="468">
        <v>239</v>
      </c>
      <c r="D51" s="468">
        <v>284</v>
      </c>
      <c r="E51" s="467">
        <v>206</v>
      </c>
      <c r="F51" s="160"/>
      <c r="G51" s="161" t="s">
        <v>52</v>
      </c>
      <c r="H51" s="465">
        <f>I51+J51</f>
        <v>2718</v>
      </c>
      <c r="I51" s="466">
        <v>1260</v>
      </c>
      <c r="J51" s="466">
        <v>1458</v>
      </c>
      <c r="K51" s="466">
        <v>1017</v>
      </c>
    </row>
    <row r="52" spans="1:11" s="153" customFormat="1" ht="15" customHeight="1" x14ac:dyDescent="0.15">
      <c r="A52" s="161" t="s">
        <v>148</v>
      </c>
      <c r="B52" s="465">
        <f t="shared" si="5"/>
        <v>373</v>
      </c>
      <c r="C52" s="468">
        <v>178</v>
      </c>
      <c r="D52" s="468">
        <v>195</v>
      </c>
      <c r="E52" s="467">
        <v>155</v>
      </c>
      <c r="F52" s="160"/>
      <c r="G52" s="157"/>
      <c r="H52" s="162"/>
      <c r="I52" s="163"/>
      <c r="J52" s="163"/>
      <c r="K52" s="163"/>
    </row>
    <row r="53" spans="1:11" s="153" customFormat="1" ht="15" customHeight="1" thickBot="1" x14ac:dyDescent="0.2">
      <c r="A53" s="170"/>
      <c r="B53" s="171"/>
      <c r="C53" s="171"/>
      <c r="D53" s="171"/>
      <c r="E53" s="172"/>
      <c r="F53" s="173"/>
      <c r="G53" s="174"/>
      <c r="H53" s="171"/>
      <c r="I53" s="171"/>
      <c r="J53" s="171"/>
      <c r="K53" s="171"/>
    </row>
    <row r="54" spans="1:11" s="153" customFormat="1" ht="15" customHeight="1" thickBot="1" x14ac:dyDescent="0.2">
      <c r="A54" s="175"/>
      <c r="B54" s="175"/>
      <c r="C54" s="175"/>
      <c r="D54" s="175"/>
      <c r="E54" s="175"/>
      <c r="F54" s="175"/>
      <c r="G54" s="175"/>
      <c r="H54" s="175"/>
      <c r="I54" s="175"/>
      <c r="J54" s="175"/>
      <c r="K54" s="175"/>
    </row>
    <row r="55" spans="1:11" s="101" customFormat="1" ht="15" customHeight="1" x14ac:dyDescent="0.15">
      <c r="A55" s="176" t="s">
        <v>149</v>
      </c>
      <c r="B55" s="145" t="s">
        <v>150</v>
      </c>
      <c r="C55" s="145" t="s">
        <v>7</v>
      </c>
      <c r="D55" s="145" t="s">
        <v>8</v>
      </c>
      <c r="E55" s="145" t="s">
        <v>3</v>
      </c>
      <c r="F55" s="177"/>
      <c r="G55" s="145" t="s">
        <v>149</v>
      </c>
      <c r="H55" s="145" t="s">
        <v>150</v>
      </c>
      <c r="I55" s="145" t="s">
        <v>7</v>
      </c>
      <c r="J55" s="145" t="s">
        <v>8</v>
      </c>
      <c r="K55" s="147" t="s">
        <v>3</v>
      </c>
    </row>
    <row r="56" spans="1:11" s="153" customFormat="1" ht="15" customHeight="1" x14ac:dyDescent="0.15">
      <c r="A56" s="154" t="s">
        <v>379</v>
      </c>
      <c r="B56" s="149">
        <f>SUM(B57:B61)</f>
        <v>6796</v>
      </c>
      <c r="C56" s="387">
        <f>SUM(C57:C61)</f>
        <v>3308</v>
      </c>
      <c r="D56" s="387">
        <f>SUM(D57:D61)</f>
        <v>3488</v>
      </c>
      <c r="E56" s="388">
        <f>SUM(E57:E61)</f>
        <v>2582</v>
      </c>
      <c r="F56" s="150"/>
      <c r="G56" s="151" t="s">
        <v>380</v>
      </c>
      <c r="H56" s="152">
        <f>SUM(H57:H66)</f>
        <v>13592</v>
      </c>
      <c r="I56" s="152">
        <f>SUM(I57:I66)</f>
        <v>6608</v>
      </c>
      <c r="J56" s="152">
        <f>SUM(J57:J66)</f>
        <v>6984</v>
      </c>
      <c r="K56" s="152">
        <f>SUM(K57:K66)</f>
        <v>5550</v>
      </c>
    </row>
    <row r="57" spans="1:11" s="153" customFormat="1" ht="15" customHeight="1" x14ac:dyDescent="0.15">
      <c r="A57" s="161" t="s">
        <v>151</v>
      </c>
      <c r="B57" s="465">
        <f>C57+D57</f>
        <v>2310</v>
      </c>
      <c r="C57" s="466">
        <v>1134</v>
      </c>
      <c r="D57" s="466">
        <v>1176</v>
      </c>
      <c r="E57" s="467">
        <v>979</v>
      </c>
      <c r="F57" s="150"/>
      <c r="G57" s="157" t="s">
        <v>152</v>
      </c>
      <c r="H57" s="468">
        <f>I57+J57</f>
        <v>1628</v>
      </c>
      <c r="I57" s="468">
        <v>805</v>
      </c>
      <c r="J57" s="468">
        <v>823</v>
      </c>
      <c r="K57" s="468">
        <v>659</v>
      </c>
    </row>
    <row r="58" spans="1:11" s="153" customFormat="1" ht="15" customHeight="1" x14ac:dyDescent="0.15">
      <c r="A58" s="161" t="s">
        <v>153</v>
      </c>
      <c r="B58" s="465">
        <f>C58+D58</f>
        <v>1383</v>
      </c>
      <c r="C58" s="466">
        <v>677</v>
      </c>
      <c r="D58" s="466">
        <v>706</v>
      </c>
      <c r="E58" s="467">
        <v>494</v>
      </c>
      <c r="F58" s="150"/>
      <c r="G58" s="157" t="s">
        <v>154</v>
      </c>
      <c r="H58" s="468">
        <f t="shared" ref="H58:H66" si="6">I58+J58</f>
        <v>2595</v>
      </c>
      <c r="I58" s="468">
        <v>1254</v>
      </c>
      <c r="J58" s="468">
        <v>1341</v>
      </c>
      <c r="K58" s="468">
        <v>1014</v>
      </c>
    </row>
    <row r="59" spans="1:11" s="153" customFormat="1" ht="15" customHeight="1" x14ac:dyDescent="0.15">
      <c r="A59" s="161" t="s">
        <v>155</v>
      </c>
      <c r="B59" s="465">
        <f>C59+D59</f>
        <v>1020</v>
      </c>
      <c r="C59" s="466">
        <v>473</v>
      </c>
      <c r="D59" s="466">
        <v>547</v>
      </c>
      <c r="E59" s="467">
        <v>388</v>
      </c>
      <c r="F59" s="150"/>
      <c r="G59" s="157" t="s">
        <v>156</v>
      </c>
      <c r="H59" s="468">
        <f t="shared" si="6"/>
        <v>1869</v>
      </c>
      <c r="I59" s="468">
        <v>943</v>
      </c>
      <c r="J59" s="468">
        <v>926</v>
      </c>
      <c r="K59" s="468">
        <v>820</v>
      </c>
    </row>
    <row r="60" spans="1:11" s="153" customFormat="1" ht="15" customHeight="1" x14ac:dyDescent="0.15">
      <c r="A60" s="161" t="s">
        <v>157</v>
      </c>
      <c r="B60" s="465">
        <f>C60+D60</f>
        <v>1640</v>
      </c>
      <c r="C60" s="466">
        <v>802</v>
      </c>
      <c r="D60" s="466">
        <v>838</v>
      </c>
      <c r="E60" s="467">
        <v>594</v>
      </c>
      <c r="F60" s="150"/>
      <c r="G60" s="157" t="s">
        <v>158</v>
      </c>
      <c r="H60" s="468">
        <f t="shared" si="6"/>
        <v>1723</v>
      </c>
      <c r="I60" s="468">
        <v>822</v>
      </c>
      <c r="J60" s="468">
        <v>901</v>
      </c>
      <c r="K60" s="468">
        <v>684</v>
      </c>
    </row>
    <row r="61" spans="1:11" s="153" customFormat="1" ht="15" customHeight="1" x14ac:dyDescent="0.15">
      <c r="A61" s="161" t="s">
        <v>159</v>
      </c>
      <c r="B61" s="465">
        <f>C61+D61</f>
        <v>443</v>
      </c>
      <c r="C61" s="466">
        <v>222</v>
      </c>
      <c r="D61" s="466">
        <v>221</v>
      </c>
      <c r="E61" s="467">
        <v>127</v>
      </c>
      <c r="F61" s="150"/>
      <c r="G61" s="157" t="s">
        <v>160</v>
      </c>
      <c r="H61" s="468">
        <f t="shared" si="6"/>
        <v>894</v>
      </c>
      <c r="I61" s="468">
        <v>422</v>
      </c>
      <c r="J61" s="468">
        <v>472</v>
      </c>
      <c r="K61" s="468">
        <v>354</v>
      </c>
    </row>
    <row r="62" spans="1:11" s="153" customFormat="1" ht="15" customHeight="1" x14ac:dyDescent="0.15">
      <c r="A62" s="154"/>
      <c r="B62" s="156"/>
      <c r="C62" s="156"/>
      <c r="D62" s="156"/>
      <c r="E62" s="156"/>
      <c r="F62" s="150"/>
      <c r="G62" s="157" t="s">
        <v>161</v>
      </c>
      <c r="H62" s="468">
        <f t="shared" si="6"/>
        <v>976</v>
      </c>
      <c r="I62" s="468">
        <v>503</v>
      </c>
      <c r="J62" s="468">
        <v>473</v>
      </c>
      <c r="K62" s="468">
        <v>386</v>
      </c>
    </row>
    <row r="63" spans="1:11" s="153" customFormat="1" ht="15" customHeight="1" x14ac:dyDescent="0.15">
      <c r="A63" s="154" t="s">
        <v>381</v>
      </c>
      <c r="B63" s="155">
        <f>SUM(B64)</f>
        <v>1984</v>
      </c>
      <c r="C63" s="156">
        <f>SUM(C64)</f>
        <v>936</v>
      </c>
      <c r="D63" s="156">
        <f>SUM(D64)</f>
        <v>1048</v>
      </c>
      <c r="E63" s="159">
        <f>SUM(E64)</f>
        <v>767</v>
      </c>
      <c r="F63" s="150"/>
      <c r="G63" s="157" t="s">
        <v>162</v>
      </c>
      <c r="H63" s="468">
        <f t="shared" si="6"/>
        <v>798</v>
      </c>
      <c r="I63" s="468">
        <v>391</v>
      </c>
      <c r="J63" s="468">
        <v>407</v>
      </c>
      <c r="K63" s="468">
        <v>347</v>
      </c>
    </row>
    <row r="64" spans="1:11" s="153" customFormat="1" ht="15" customHeight="1" x14ac:dyDescent="0.15">
      <c r="A64" s="161" t="s">
        <v>54</v>
      </c>
      <c r="B64" s="465">
        <f>C64+D64</f>
        <v>1984</v>
      </c>
      <c r="C64" s="466">
        <v>936</v>
      </c>
      <c r="D64" s="466">
        <v>1048</v>
      </c>
      <c r="E64" s="467">
        <v>767</v>
      </c>
      <c r="F64" s="150"/>
      <c r="G64" s="157" t="s">
        <v>163</v>
      </c>
      <c r="H64" s="468">
        <f t="shared" si="6"/>
        <v>801</v>
      </c>
      <c r="I64" s="468">
        <v>375</v>
      </c>
      <c r="J64" s="468">
        <v>426</v>
      </c>
      <c r="K64" s="468">
        <v>308</v>
      </c>
    </row>
    <row r="65" spans="1:11" s="153" customFormat="1" ht="15" customHeight="1" x14ac:dyDescent="0.15">
      <c r="A65" s="154"/>
      <c r="B65" s="155"/>
      <c r="C65" s="156"/>
      <c r="D65" s="156"/>
      <c r="E65" s="159"/>
      <c r="F65" s="150"/>
      <c r="G65" s="157" t="s">
        <v>164</v>
      </c>
      <c r="H65" s="468">
        <f t="shared" si="6"/>
        <v>779</v>
      </c>
      <c r="I65" s="468">
        <v>346</v>
      </c>
      <c r="J65" s="468">
        <v>433</v>
      </c>
      <c r="K65" s="468">
        <v>371</v>
      </c>
    </row>
    <row r="66" spans="1:11" s="153" customFormat="1" ht="15" customHeight="1" x14ac:dyDescent="0.15">
      <c r="A66" s="154" t="s">
        <v>382</v>
      </c>
      <c r="B66" s="155">
        <f>SUM(B67:B69)</f>
        <v>1370</v>
      </c>
      <c r="C66" s="156">
        <f>SUM(C67:C69)</f>
        <v>671</v>
      </c>
      <c r="D66" s="156">
        <f>SUM(D67:D69)</f>
        <v>699</v>
      </c>
      <c r="E66" s="159">
        <f>SUM(E67:E69)</f>
        <v>462</v>
      </c>
      <c r="F66" s="150"/>
      <c r="G66" s="157" t="s">
        <v>165</v>
      </c>
      <c r="H66" s="468">
        <f t="shared" si="6"/>
        <v>1529</v>
      </c>
      <c r="I66" s="468">
        <v>747</v>
      </c>
      <c r="J66" s="468">
        <v>782</v>
      </c>
      <c r="K66" s="468">
        <v>607</v>
      </c>
    </row>
    <row r="67" spans="1:11" s="153" customFormat="1" ht="15" customHeight="1" x14ac:dyDescent="0.15">
      <c r="A67" s="161" t="s">
        <v>166</v>
      </c>
      <c r="B67" s="465">
        <f>C67+D67</f>
        <v>784</v>
      </c>
      <c r="C67" s="466">
        <v>392</v>
      </c>
      <c r="D67" s="466">
        <v>392</v>
      </c>
      <c r="E67" s="467">
        <v>283</v>
      </c>
      <c r="F67" s="150"/>
      <c r="G67" s="151"/>
      <c r="H67" s="156"/>
      <c r="I67" s="156"/>
      <c r="J67" s="156"/>
      <c r="K67" s="156"/>
    </row>
    <row r="68" spans="1:11" s="153" customFormat="1" ht="15" customHeight="1" x14ac:dyDescent="0.15">
      <c r="A68" s="161" t="s">
        <v>167</v>
      </c>
      <c r="B68" s="465">
        <f>C68+D68</f>
        <v>359</v>
      </c>
      <c r="C68" s="466">
        <v>176</v>
      </c>
      <c r="D68" s="466">
        <v>183</v>
      </c>
      <c r="E68" s="467">
        <v>105</v>
      </c>
      <c r="F68" s="150"/>
      <c r="G68" s="151" t="s">
        <v>168</v>
      </c>
      <c r="H68" s="152">
        <f>SUM(H69)</f>
        <v>384</v>
      </c>
      <c r="I68" s="152">
        <f>SUM(I69)</f>
        <v>188</v>
      </c>
      <c r="J68" s="152">
        <f>SUM(J69)</f>
        <v>196</v>
      </c>
      <c r="K68" s="152">
        <f>SUM(K69)</f>
        <v>189</v>
      </c>
    </row>
    <row r="69" spans="1:11" s="153" customFormat="1" ht="15" customHeight="1" x14ac:dyDescent="0.15">
      <c r="A69" s="161" t="s">
        <v>169</v>
      </c>
      <c r="B69" s="465">
        <f>C69+D69</f>
        <v>227</v>
      </c>
      <c r="C69" s="466">
        <v>103</v>
      </c>
      <c r="D69" s="466">
        <v>124</v>
      </c>
      <c r="E69" s="467">
        <v>74</v>
      </c>
      <c r="F69" s="150"/>
      <c r="G69" s="157" t="s">
        <v>170</v>
      </c>
      <c r="H69" s="468">
        <f>I69+J69</f>
        <v>384</v>
      </c>
      <c r="I69" s="468">
        <v>188</v>
      </c>
      <c r="J69" s="468">
        <v>196</v>
      </c>
      <c r="K69" s="468">
        <v>189</v>
      </c>
    </row>
    <row r="70" spans="1:11" s="153" customFormat="1" ht="15" customHeight="1" x14ac:dyDescent="0.15">
      <c r="A70" s="154"/>
      <c r="B70" s="155"/>
      <c r="C70" s="156"/>
      <c r="D70" s="156"/>
      <c r="E70" s="159"/>
      <c r="F70" s="150"/>
      <c r="G70" s="151"/>
      <c r="H70" s="156"/>
      <c r="I70" s="156"/>
      <c r="J70" s="156"/>
      <c r="K70" s="156"/>
    </row>
    <row r="71" spans="1:11" s="153" customFormat="1" ht="15" customHeight="1" x14ac:dyDescent="0.15">
      <c r="A71" s="154" t="s">
        <v>171</v>
      </c>
      <c r="B71" s="155">
        <f>SUM(B72:B75)</f>
        <v>4668</v>
      </c>
      <c r="C71" s="156">
        <f>SUM(C72:C75)</f>
        <v>2319</v>
      </c>
      <c r="D71" s="156">
        <f>SUM(D72:D75)</f>
        <v>2349</v>
      </c>
      <c r="E71" s="159">
        <f>SUM(E72:E75)</f>
        <v>1726</v>
      </c>
      <c r="F71" s="155">
        <f>SUM(F72:F75)</f>
        <v>0</v>
      </c>
      <c r="G71" s="151" t="s">
        <v>172</v>
      </c>
      <c r="H71" s="152">
        <f>SUM(H72:H75)</f>
        <v>1282</v>
      </c>
      <c r="I71" s="152">
        <f>SUM(I72:I75)</f>
        <v>596</v>
      </c>
      <c r="J71" s="152">
        <f>SUM(J72:J75)</f>
        <v>686</v>
      </c>
      <c r="K71" s="152">
        <f>SUM(K72:K75)</f>
        <v>668</v>
      </c>
    </row>
    <row r="72" spans="1:11" s="153" customFormat="1" ht="15" customHeight="1" x14ac:dyDescent="0.15">
      <c r="A72" s="161" t="s">
        <v>56</v>
      </c>
      <c r="B72" s="465">
        <f>C72+D72</f>
        <v>3288</v>
      </c>
      <c r="C72" s="466">
        <v>1624</v>
      </c>
      <c r="D72" s="466">
        <v>1664</v>
      </c>
      <c r="E72" s="467">
        <v>1223</v>
      </c>
      <c r="F72" s="150"/>
      <c r="G72" s="157" t="s">
        <v>173</v>
      </c>
      <c r="H72" s="468">
        <f>I72+J72</f>
        <v>779</v>
      </c>
      <c r="I72" s="468">
        <v>368</v>
      </c>
      <c r="J72" s="468">
        <v>411</v>
      </c>
      <c r="K72" s="468">
        <v>375</v>
      </c>
    </row>
    <row r="73" spans="1:11" s="153" customFormat="1" ht="15" customHeight="1" x14ac:dyDescent="0.15">
      <c r="A73" s="161" t="s">
        <v>174</v>
      </c>
      <c r="B73" s="465">
        <f>C73+D73</f>
        <v>575</v>
      </c>
      <c r="C73" s="466">
        <v>292</v>
      </c>
      <c r="D73" s="466">
        <v>283</v>
      </c>
      <c r="E73" s="467">
        <v>192</v>
      </c>
      <c r="F73" s="150"/>
      <c r="G73" s="157" t="s">
        <v>175</v>
      </c>
      <c r="H73" s="468">
        <f>I73+J73</f>
        <v>228</v>
      </c>
      <c r="I73" s="468">
        <v>91</v>
      </c>
      <c r="J73" s="468">
        <v>137</v>
      </c>
      <c r="K73" s="468">
        <v>145</v>
      </c>
    </row>
    <row r="74" spans="1:11" s="153" customFormat="1" ht="15" customHeight="1" x14ac:dyDescent="0.15">
      <c r="A74" s="161" t="s">
        <v>176</v>
      </c>
      <c r="B74" s="465">
        <f>C74+D74</f>
        <v>231</v>
      </c>
      <c r="C74" s="466">
        <v>122</v>
      </c>
      <c r="D74" s="466">
        <v>109</v>
      </c>
      <c r="E74" s="467">
        <v>81</v>
      </c>
      <c r="F74" s="150"/>
      <c r="G74" s="157" t="s">
        <v>177</v>
      </c>
      <c r="H74" s="468">
        <f>I74+J74</f>
        <v>113</v>
      </c>
      <c r="I74" s="468">
        <v>59</v>
      </c>
      <c r="J74" s="468">
        <v>54</v>
      </c>
      <c r="K74" s="468">
        <v>61</v>
      </c>
    </row>
    <row r="75" spans="1:11" s="153" customFormat="1" ht="15" customHeight="1" x14ac:dyDescent="0.15">
      <c r="A75" s="161" t="s">
        <v>178</v>
      </c>
      <c r="B75" s="465">
        <f>C75+D75</f>
        <v>574</v>
      </c>
      <c r="C75" s="466">
        <v>281</v>
      </c>
      <c r="D75" s="466">
        <v>293</v>
      </c>
      <c r="E75" s="467">
        <v>230</v>
      </c>
      <c r="F75" s="150"/>
      <c r="G75" s="157" t="s">
        <v>179</v>
      </c>
      <c r="H75" s="468">
        <f>I75+J75</f>
        <v>162</v>
      </c>
      <c r="I75" s="468">
        <v>78</v>
      </c>
      <c r="J75" s="468">
        <v>84</v>
      </c>
      <c r="K75" s="468">
        <v>87</v>
      </c>
    </row>
    <row r="76" spans="1:11" s="153" customFormat="1" ht="15" customHeight="1" x14ac:dyDescent="0.15">
      <c r="A76" s="160"/>
      <c r="B76" s="178"/>
      <c r="C76" s="175"/>
      <c r="D76" s="175"/>
      <c r="E76" s="160"/>
      <c r="F76" s="150"/>
      <c r="G76" s="150"/>
    </row>
    <row r="77" spans="1:11" s="153" customFormat="1" ht="15" customHeight="1" x14ac:dyDescent="0.15">
      <c r="A77" s="154" t="s">
        <v>180</v>
      </c>
      <c r="B77" s="155">
        <f>SUM(B78:B84)</f>
        <v>14350</v>
      </c>
      <c r="C77" s="156">
        <f>SUM(C78:C84)</f>
        <v>6976</v>
      </c>
      <c r="D77" s="156">
        <f>SUM(D78:D84)</f>
        <v>7374</v>
      </c>
      <c r="E77" s="159">
        <f>SUM(E78:E84)</f>
        <v>5556</v>
      </c>
      <c r="F77" s="150"/>
      <c r="G77" s="150"/>
    </row>
    <row r="78" spans="1:11" s="153" customFormat="1" ht="15" customHeight="1" x14ac:dyDescent="0.15">
      <c r="A78" s="161" t="s">
        <v>181</v>
      </c>
      <c r="B78" s="465">
        <f>C78+D78</f>
        <v>994</v>
      </c>
      <c r="C78" s="466">
        <v>483</v>
      </c>
      <c r="D78" s="466">
        <v>511</v>
      </c>
      <c r="E78" s="467">
        <v>402</v>
      </c>
      <c r="F78" s="150"/>
      <c r="G78" s="150"/>
    </row>
    <row r="79" spans="1:11" s="153" customFormat="1" ht="15" customHeight="1" x14ac:dyDescent="0.15">
      <c r="A79" s="161" t="s">
        <v>182</v>
      </c>
      <c r="B79" s="465">
        <f t="shared" ref="B79:B84" si="7">C79+D79</f>
        <v>1276</v>
      </c>
      <c r="C79" s="466">
        <v>628</v>
      </c>
      <c r="D79" s="466">
        <v>648</v>
      </c>
      <c r="E79" s="467">
        <v>491</v>
      </c>
      <c r="F79" s="150"/>
      <c r="G79" s="150"/>
    </row>
    <row r="80" spans="1:11" s="153" customFormat="1" ht="15" customHeight="1" x14ac:dyDescent="0.15">
      <c r="A80" s="161" t="s">
        <v>183</v>
      </c>
      <c r="B80" s="465">
        <f t="shared" si="7"/>
        <v>938</v>
      </c>
      <c r="C80" s="466">
        <v>456</v>
      </c>
      <c r="D80" s="466">
        <v>482</v>
      </c>
      <c r="E80" s="467">
        <v>389</v>
      </c>
      <c r="F80" s="150"/>
      <c r="G80" s="150"/>
    </row>
    <row r="81" spans="1:11" s="153" customFormat="1" ht="15" customHeight="1" x14ac:dyDescent="0.15">
      <c r="A81" s="161" t="s">
        <v>184</v>
      </c>
      <c r="B81" s="465">
        <f t="shared" si="7"/>
        <v>4573</v>
      </c>
      <c r="C81" s="466">
        <v>2232</v>
      </c>
      <c r="D81" s="466">
        <v>2341</v>
      </c>
      <c r="E81" s="467">
        <v>1850</v>
      </c>
      <c r="F81" s="150"/>
      <c r="G81" s="150"/>
    </row>
    <row r="82" spans="1:11" s="153" customFormat="1" ht="15" customHeight="1" x14ac:dyDescent="0.15">
      <c r="A82" s="161" t="s">
        <v>185</v>
      </c>
      <c r="B82" s="465">
        <f t="shared" si="7"/>
        <v>569</v>
      </c>
      <c r="C82" s="466">
        <v>273</v>
      </c>
      <c r="D82" s="466">
        <v>296</v>
      </c>
      <c r="E82" s="467">
        <v>182</v>
      </c>
      <c r="F82" s="150"/>
      <c r="G82" s="150"/>
    </row>
    <row r="83" spans="1:11" s="153" customFormat="1" ht="15" customHeight="1" x14ac:dyDescent="0.15">
      <c r="A83" s="161" t="s">
        <v>186</v>
      </c>
      <c r="B83" s="465">
        <f t="shared" si="7"/>
        <v>4122</v>
      </c>
      <c r="C83" s="466">
        <v>1988</v>
      </c>
      <c r="D83" s="466">
        <v>2134</v>
      </c>
      <c r="E83" s="467">
        <v>1579</v>
      </c>
      <c r="F83" s="150"/>
      <c r="G83" s="150"/>
    </row>
    <row r="84" spans="1:11" s="153" customFormat="1" ht="15" customHeight="1" x14ac:dyDescent="0.15">
      <c r="A84" s="161" t="s">
        <v>187</v>
      </c>
      <c r="B84" s="465">
        <f t="shared" si="7"/>
        <v>1878</v>
      </c>
      <c r="C84" s="466">
        <v>916</v>
      </c>
      <c r="D84" s="466">
        <v>962</v>
      </c>
      <c r="E84" s="467">
        <v>663</v>
      </c>
      <c r="F84" s="150"/>
      <c r="G84" s="150"/>
    </row>
    <row r="85" spans="1:11" s="153" customFormat="1" ht="15" customHeight="1" x14ac:dyDescent="0.15">
      <c r="A85" s="160"/>
      <c r="B85" s="178"/>
      <c r="C85" s="175"/>
      <c r="D85" s="175"/>
      <c r="E85" s="160"/>
      <c r="F85" s="150"/>
      <c r="G85" s="150"/>
    </row>
    <row r="86" spans="1:11" s="153" customFormat="1" ht="15" customHeight="1" x14ac:dyDescent="0.15">
      <c r="A86" s="154" t="s">
        <v>188</v>
      </c>
      <c r="B86" s="155">
        <f>SUM(B87:B96)</f>
        <v>13150</v>
      </c>
      <c r="C86" s="156">
        <f>SUM(C87:C96)</f>
        <v>6331</v>
      </c>
      <c r="D86" s="156">
        <f>SUM(D87:D96)</f>
        <v>6819</v>
      </c>
      <c r="E86" s="159">
        <f>SUM(E87:E96)</f>
        <v>5379</v>
      </c>
      <c r="F86" s="150"/>
      <c r="G86" s="150"/>
    </row>
    <row r="87" spans="1:11" s="153" customFormat="1" ht="15" customHeight="1" x14ac:dyDescent="0.15">
      <c r="A87" s="161" t="s">
        <v>189</v>
      </c>
      <c r="B87" s="465">
        <f>C87+D87</f>
        <v>1942</v>
      </c>
      <c r="C87" s="466">
        <v>909</v>
      </c>
      <c r="D87" s="466">
        <v>1033</v>
      </c>
      <c r="E87" s="467">
        <v>810</v>
      </c>
      <c r="F87" s="150"/>
      <c r="G87" s="150"/>
    </row>
    <row r="88" spans="1:11" s="153" customFormat="1" ht="15" customHeight="1" x14ac:dyDescent="0.15">
      <c r="A88" s="161" t="s">
        <v>190</v>
      </c>
      <c r="B88" s="465">
        <f t="shared" ref="B88:B96" si="8">C88+D88</f>
        <v>387</v>
      </c>
      <c r="C88" s="468">
        <v>180</v>
      </c>
      <c r="D88" s="468">
        <v>207</v>
      </c>
      <c r="E88" s="468">
        <v>172</v>
      </c>
      <c r="F88" s="150"/>
      <c r="G88" s="151"/>
      <c r="H88" s="156"/>
      <c r="I88" s="156"/>
      <c r="J88" s="156"/>
      <c r="K88" s="156"/>
    </row>
    <row r="89" spans="1:11" s="153" customFormat="1" ht="15" customHeight="1" x14ac:dyDescent="0.15">
      <c r="A89" s="161" t="s">
        <v>191</v>
      </c>
      <c r="B89" s="465">
        <f t="shared" si="8"/>
        <v>343</v>
      </c>
      <c r="C89" s="468">
        <v>169</v>
      </c>
      <c r="D89" s="468">
        <v>174</v>
      </c>
      <c r="E89" s="468">
        <v>132</v>
      </c>
      <c r="F89" s="150"/>
      <c r="G89" s="151"/>
      <c r="H89" s="156"/>
      <c r="I89" s="156"/>
      <c r="J89" s="156"/>
      <c r="K89" s="156"/>
    </row>
    <row r="90" spans="1:11" s="153" customFormat="1" ht="15" customHeight="1" x14ac:dyDescent="0.15">
      <c r="A90" s="161" t="s">
        <v>192</v>
      </c>
      <c r="B90" s="465">
        <f t="shared" si="8"/>
        <v>536</v>
      </c>
      <c r="C90" s="468">
        <v>267</v>
      </c>
      <c r="D90" s="468">
        <v>269</v>
      </c>
      <c r="E90" s="468">
        <v>210</v>
      </c>
      <c r="F90" s="150"/>
      <c r="G90" s="151"/>
      <c r="H90" s="156"/>
      <c r="I90" s="156"/>
      <c r="J90" s="156"/>
      <c r="K90" s="156"/>
    </row>
    <row r="91" spans="1:11" s="153" customFormat="1" ht="15" customHeight="1" x14ac:dyDescent="0.15">
      <c r="A91" s="161" t="s">
        <v>193</v>
      </c>
      <c r="B91" s="465">
        <f t="shared" si="8"/>
        <v>1531</v>
      </c>
      <c r="C91" s="468">
        <v>745</v>
      </c>
      <c r="D91" s="468">
        <v>786</v>
      </c>
      <c r="E91" s="468">
        <v>644</v>
      </c>
      <c r="F91" s="150"/>
      <c r="G91" s="151"/>
      <c r="H91" s="156"/>
      <c r="I91" s="156"/>
      <c r="J91" s="156"/>
      <c r="K91" s="156"/>
    </row>
    <row r="92" spans="1:11" s="153" customFormat="1" ht="15" customHeight="1" x14ac:dyDescent="0.15">
      <c r="A92" s="161" t="s">
        <v>194</v>
      </c>
      <c r="B92" s="465">
        <f t="shared" si="8"/>
        <v>373</v>
      </c>
      <c r="C92" s="468">
        <v>189</v>
      </c>
      <c r="D92" s="468">
        <v>184</v>
      </c>
      <c r="E92" s="468">
        <v>156</v>
      </c>
      <c r="F92" s="150"/>
      <c r="G92" s="151"/>
      <c r="H92" s="156"/>
      <c r="I92" s="156"/>
      <c r="J92" s="156"/>
      <c r="K92" s="156"/>
    </row>
    <row r="93" spans="1:11" s="153" customFormat="1" ht="15" customHeight="1" x14ac:dyDescent="0.15">
      <c r="A93" s="161" t="s">
        <v>195</v>
      </c>
      <c r="B93" s="465">
        <f t="shared" si="8"/>
        <v>2262</v>
      </c>
      <c r="C93" s="468">
        <v>1079</v>
      </c>
      <c r="D93" s="468">
        <v>1183</v>
      </c>
      <c r="E93" s="468">
        <v>914</v>
      </c>
      <c r="F93" s="150"/>
      <c r="G93" s="151"/>
      <c r="H93" s="156"/>
      <c r="I93" s="156"/>
      <c r="J93" s="156"/>
      <c r="K93" s="156"/>
    </row>
    <row r="94" spans="1:11" s="153" customFormat="1" ht="15" customHeight="1" x14ac:dyDescent="0.15">
      <c r="A94" s="161" t="s">
        <v>196</v>
      </c>
      <c r="B94" s="465">
        <f t="shared" si="8"/>
        <v>2514</v>
      </c>
      <c r="C94" s="468">
        <v>1223</v>
      </c>
      <c r="D94" s="468">
        <v>1291</v>
      </c>
      <c r="E94" s="468">
        <v>1000</v>
      </c>
      <c r="F94" s="150"/>
      <c r="G94" s="151"/>
      <c r="H94" s="156"/>
      <c r="I94" s="156"/>
      <c r="J94" s="156"/>
      <c r="K94" s="156"/>
    </row>
    <row r="95" spans="1:11" s="153" customFormat="1" ht="15" customHeight="1" x14ac:dyDescent="0.15">
      <c r="A95" s="161" t="s">
        <v>197</v>
      </c>
      <c r="B95" s="465">
        <f t="shared" si="8"/>
        <v>1331</v>
      </c>
      <c r="C95" s="468">
        <v>636</v>
      </c>
      <c r="D95" s="468">
        <v>695</v>
      </c>
      <c r="E95" s="467">
        <v>564</v>
      </c>
      <c r="G95" s="151"/>
      <c r="J95" s="175"/>
      <c r="K95" s="175"/>
    </row>
    <row r="96" spans="1:11" s="153" customFormat="1" ht="15" customHeight="1" x14ac:dyDescent="0.15">
      <c r="A96" s="161" t="s">
        <v>198</v>
      </c>
      <c r="B96" s="465">
        <f t="shared" si="8"/>
        <v>1931</v>
      </c>
      <c r="C96" s="466">
        <v>934</v>
      </c>
      <c r="D96" s="466">
        <v>997</v>
      </c>
      <c r="E96" s="469">
        <v>777</v>
      </c>
      <c r="F96" s="150"/>
      <c r="G96" s="151"/>
      <c r="H96" s="178"/>
      <c r="I96" s="175"/>
      <c r="J96" s="175"/>
      <c r="K96" s="175"/>
    </row>
    <row r="97" spans="1:11" s="153" customFormat="1" ht="15" customHeight="1" thickBot="1" x14ac:dyDescent="0.2">
      <c r="A97" s="180"/>
      <c r="B97" s="173"/>
      <c r="C97" s="173"/>
      <c r="D97" s="173"/>
      <c r="E97" s="173"/>
      <c r="F97" s="181"/>
      <c r="G97" s="182"/>
      <c r="H97" s="183"/>
      <c r="I97" s="183"/>
      <c r="J97" s="183"/>
      <c r="K97" s="183"/>
    </row>
    <row r="98" spans="1:11" ht="15" customHeight="1" x14ac:dyDescent="0.15">
      <c r="A98" s="184"/>
      <c r="B98" s="185"/>
      <c r="C98" s="185"/>
      <c r="D98" s="185"/>
      <c r="E98" s="185"/>
      <c r="F98" s="186"/>
      <c r="G98" s="186"/>
      <c r="H98" s="185"/>
      <c r="I98" s="185"/>
      <c r="J98" s="185"/>
      <c r="K98" s="187" t="s">
        <v>383</v>
      </c>
    </row>
    <row r="99" spans="1:11" ht="15" customHeight="1" x14ac:dyDescent="0.15">
      <c r="A99" s="188" t="s">
        <v>384</v>
      </c>
      <c r="B99" s="411"/>
      <c r="C99" s="411"/>
      <c r="D99" s="411"/>
      <c r="E99" s="411"/>
    </row>
    <row r="100" spans="1:11" ht="18" customHeight="1" x14ac:dyDescent="0.15"/>
    <row r="101" spans="1:11" ht="18" customHeight="1" x14ac:dyDescent="0.15"/>
    <row r="102" spans="1:11" ht="18" customHeight="1" x14ac:dyDescent="0.15"/>
    <row r="103" spans="1:11" ht="18" customHeight="1" x14ac:dyDescent="0.15"/>
    <row r="104" spans="1:11" ht="18" customHeight="1" x14ac:dyDescent="0.15"/>
    <row r="105" spans="1:11" ht="18" customHeight="1" x14ac:dyDescent="0.15"/>
    <row r="106" spans="1:11" ht="18" customHeight="1" x14ac:dyDescent="0.15"/>
    <row r="107" spans="1:11" ht="18" customHeight="1" x14ac:dyDescent="0.15"/>
    <row r="108" spans="1:11" ht="18" customHeight="1" x14ac:dyDescent="0.15"/>
    <row r="109" spans="1:11" ht="18" customHeight="1" x14ac:dyDescent="0.15"/>
    <row r="110" spans="1:11" ht="18" customHeight="1" x14ac:dyDescent="0.15"/>
    <row r="111" spans="1:11" ht="18" customHeight="1" x14ac:dyDescent="0.15"/>
    <row r="112" spans="1:11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</sheetData>
  <phoneticPr fontId="36"/>
  <hyperlinks>
    <hyperlink ref="M1" location="目次!R1C1" display="目次"/>
  </hyperlinks>
  <pageMargins left="0.86614173228346458" right="0.82677165354330717" top="0.6692913385826772" bottom="0.6692913385826772" header="0.39370078740157483" footer="0.55118110236220474"/>
  <pageSetup paperSize="9" orientation="portrait" r:id="rId1"/>
  <headerFooter alignWithMargins="0"/>
  <rowBreaks count="1" manualBreakCount="1">
    <brk id="5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zoomScale="125" workbookViewId="0"/>
  </sheetViews>
  <sheetFormatPr defaultRowHeight="13.5" x14ac:dyDescent="0.15"/>
  <cols>
    <col min="1" max="9" width="9.375" style="43" customWidth="1"/>
    <col min="10" max="16384" width="9" style="43"/>
  </cols>
  <sheetData>
    <row r="1" spans="1:11" ht="15.75" customHeight="1" thickBot="1" x14ac:dyDescent="0.2">
      <c r="A1" s="106" t="s">
        <v>658</v>
      </c>
      <c r="B1" s="107"/>
      <c r="C1" s="107"/>
      <c r="D1" s="107"/>
      <c r="E1" s="107"/>
      <c r="F1" s="107"/>
      <c r="G1" s="107"/>
      <c r="H1" s="107"/>
      <c r="I1" s="473" t="s">
        <v>686</v>
      </c>
      <c r="K1" s="502" t="s">
        <v>705</v>
      </c>
    </row>
    <row r="2" spans="1:11" s="193" customFormat="1" ht="17.100000000000001" customHeight="1" x14ac:dyDescent="0.15">
      <c r="A2" s="189" t="s">
        <v>199</v>
      </c>
      <c r="B2" s="190" t="s">
        <v>3</v>
      </c>
      <c r="C2" s="191" t="s">
        <v>9</v>
      </c>
      <c r="D2" s="192" t="s">
        <v>199</v>
      </c>
      <c r="E2" s="189" t="s">
        <v>3</v>
      </c>
      <c r="F2" s="189" t="s">
        <v>9</v>
      </c>
      <c r="G2" s="192" t="s">
        <v>199</v>
      </c>
      <c r="H2" s="189" t="s">
        <v>3</v>
      </c>
      <c r="I2" s="189" t="s">
        <v>9</v>
      </c>
    </row>
    <row r="3" spans="1:11" ht="17.100000000000001" customHeight="1" x14ac:dyDescent="0.15">
      <c r="A3" s="194" t="s">
        <v>200</v>
      </c>
      <c r="B3" s="470">
        <v>832097</v>
      </c>
      <c r="C3" s="471">
        <v>2048011</v>
      </c>
      <c r="D3" s="195" t="s">
        <v>201</v>
      </c>
      <c r="E3" s="196">
        <v>18839</v>
      </c>
      <c r="F3" s="196">
        <v>49559</v>
      </c>
      <c r="G3" s="195" t="s">
        <v>202</v>
      </c>
      <c r="H3" s="196">
        <v>23848</v>
      </c>
      <c r="I3" s="196">
        <v>56400</v>
      </c>
    </row>
    <row r="4" spans="1:11" ht="17.100000000000001" customHeight="1" x14ac:dyDescent="0.15">
      <c r="A4" s="197" t="s">
        <v>203</v>
      </c>
      <c r="B4" s="198">
        <v>156975</v>
      </c>
      <c r="C4" s="199">
        <v>372760</v>
      </c>
      <c r="D4" s="200" t="s">
        <v>204</v>
      </c>
      <c r="E4" s="196">
        <v>16831</v>
      </c>
      <c r="F4" s="201">
        <v>40991</v>
      </c>
      <c r="G4" s="200" t="s">
        <v>205</v>
      </c>
      <c r="H4" s="196">
        <v>27997</v>
      </c>
      <c r="I4" s="196">
        <v>67241</v>
      </c>
    </row>
    <row r="5" spans="1:11" ht="17.100000000000001" customHeight="1" x14ac:dyDescent="0.15">
      <c r="A5" s="197" t="s">
        <v>206</v>
      </c>
      <c r="B5" s="198">
        <v>104934</v>
      </c>
      <c r="C5" s="199">
        <v>241145</v>
      </c>
      <c r="D5" s="200" t="s">
        <v>207</v>
      </c>
      <c r="E5" s="196">
        <v>26238</v>
      </c>
      <c r="F5" s="201">
        <v>66125</v>
      </c>
      <c r="G5" s="200" t="s">
        <v>208</v>
      </c>
      <c r="H5" s="196">
        <v>39924</v>
      </c>
      <c r="I5" s="196">
        <v>98199</v>
      </c>
    </row>
    <row r="6" spans="1:11" ht="17.100000000000001" customHeight="1" x14ac:dyDescent="0.15">
      <c r="A6" s="197" t="s">
        <v>209</v>
      </c>
      <c r="B6" s="198">
        <v>64296</v>
      </c>
      <c r="C6" s="199">
        <v>154055</v>
      </c>
      <c r="D6" s="200" t="s">
        <v>210</v>
      </c>
      <c r="E6" s="196">
        <v>12956</v>
      </c>
      <c r="F6" s="201">
        <v>32202</v>
      </c>
      <c r="G6" s="200" t="s">
        <v>211</v>
      </c>
      <c r="H6" s="196">
        <v>22023</v>
      </c>
      <c r="I6" s="196">
        <v>58852</v>
      </c>
    </row>
    <row r="7" spans="1:11" ht="17.100000000000001" customHeight="1" x14ac:dyDescent="0.15">
      <c r="A7" s="197" t="s">
        <v>212</v>
      </c>
      <c r="B7" s="198">
        <v>19274</v>
      </c>
      <c r="C7" s="199">
        <v>47790</v>
      </c>
      <c r="D7" s="200" t="s">
        <v>213</v>
      </c>
      <c r="E7" s="196">
        <v>15799</v>
      </c>
      <c r="F7" s="201">
        <v>42338</v>
      </c>
      <c r="G7" s="200" t="s">
        <v>385</v>
      </c>
      <c r="H7" s="196">
        <v>11260</v>
      </c>
      <c r="I7" s="196">
        <v>30122</v>
      </c>
    </row>
    <row r="8" spans="1:11" ht="17.100000000000001" customHeight="1" x14ac:dyDescent="0.15">
      <c r="A8" s="202" t="s">
        <v>214</v>
      </c>
      <c r="B8" s="198">
        <v>38903</v>
      </c>
      <c r="C8" s="199">
        <v>98164</v>
      </c>
      <c r="D8" s="200" t="s">
        <v>215</v>
      </c>
      <c r="E8" s="196">
        <v>10739</v>
      </c>
      <c r="F8" s="201">
        <v>26029</v>
      </c>
      <c r="G8" s="200" t="s">
        <v>386</v>
      </c>
      <c r="H8" s="196">
        <v>36491</v>
      </c>
      <c r="I8" s="196">
        <v>94222</v>
      </c>
    </row>
    <row r="9" spans="1:11" ht="17.100000000000001" customHeight="1" thickBot="1" x14ac:dyDescent="0.2">
      <c r="A9" s="203" t="s">
        <v>216</v>
      </c>
      <c r="B9" s="204">
        <v>20758</v>
      </c>
      <c r="C9" s="205">
        <v>48774</v>
      </c>
      <c r="D9" s="206" t="s">
        <v>217</v>
      </c>
      <c r="E9" s="207">
        <v>7251</v>
      </c>
      <c r="F9" s="207">
        <v>19539</v>
      </c>
      <c r="G9" s="206" t="s">
        <v>659</v>
      </c>
      <c r="H9" s="207">
        <f>SUM(B4:B9)+SUM(E3:E9)+SUM(H3:H8)</f>
        <v>675336</v>
      </c>
      <c r="I9" s="207">
        <f>SUM(C4:C9)+SUM(F3:F9)+SUM(I3:I8)</f>
        <v>1644507</v>
      </c>
    </row>
    <row r="10" spans="1:11" ht="17.100000000000001" customHeight="1" x14ac:dyDescent="0.15">
      <c r="A10" s="107"/>
      <c r="B10" s="107"/>
      <c r="C10" s="107"/>
      <c r="D10" s="107"/>
      <c r="E10" s="107"/>
      <c r="F10" s="122"/>
      <c r="G10" s="143"/>
      <c r="H10" s="143"/>
      <c r="I10" s="472" t="s">
        <v>685</v>
      </c>
    </row>
    <row r="11" spans="1:11" ht="17.100000000000001" customHeight="1" x14ac:dyDescent="0.15">
      <c r="A11" s="107"/>
      <c r="B11" s="107"/>
      <c r="C11" s="107"/>
      <c r="D11" s="107"/>
      <c r="E11" s="107"/>
      <c r="F11" s="209"/>
      <c r="G11" s="210"/>
      <c r="H11" s="210"/>
      <c r="I11" s="210"/>
    </row>
  </sheetData>
  <phoneticPr fontId="36"/>
  <hyperlinks>
    <hyperlink ref="K1" location="目次!R1C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