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入力シート" sheetId="1" r:id="rId1"/>
    <sheet name="記入例" sheetId="2" r:id="rId2"/>
  </sheets>
  <calcPr calcId="152511"/>
</workbook>
</file>

<file path=xl/calcChain.xml><?xml version="1.0" encoding="utf-8"?>
<calcChain xmlns="http://schemas.openxmlformats.org/spreadsheetml/2006/main">
  <c r="Z22" i="2" l="1"/>
  <c r="V22" i="2"/>
  <c r="U22" i="2"/>
  <c r="W22" i="2" s="1"/>
  <c r="X22" i="2" s="1"/>
  <c r="T22" i="2"/>
  <c r="M22" i="2"/>
  <c r="N22" i="2" s="1"/>
  <c r="L22" i="2"/>
  <c r="K22" i="2"/>
  <c r="J22" i="2"/>
  <c r="Z21" i="2"/>
  <c r="V21" i="2"/>
  <c r="U21" i="2"/>
  <c r="W21" i="2" s="1"/>
  <c r="X21" i="2" s="1"/>
  <c r="T21" i="2"/>
  <c r="L21" i="2"/>
  <c r="K21" i="2"/>
  <c r="M21" i="2" s="1"/>
  <c r="N21" i="2" s="1"/>
  <c r="J21" i="2"/>
  <c r="Z20" i="2"/>
  <c r="W20" i="2"/>
  <c r="X20" i="2" s="1"/>
  <c r="V20" i="2"/>
  <c r="U20" i="2"/>
  <c r="T20" i="2"/>
  <c r="L20" i="2"/>
  <c r="K20" i="2"/>
  <c r="M20" i="2" s="1"/>
  <c r="N20" i="2" s="1"/>
  <c r="J20" i="2"/>
  <c r="Z19" i="2"/>
  <c r="W19" i="2"/>
  <c r="X19" i="2" s="1"/>
  <c r="V19" i="2"/>
  <c r="U19" i="2"/>
  <c r="T19" i="2"/>
  <c r="M19" i="2"/>
  <c r="N19" i="2" s="1"/>
  <c r="L19" i="2"/>
  <c r="K19" i="2"/>
  <c r="J19" i="2"/>
  <c r="Z18" i="2"/>
  <c r="V18" i="2"/>
  <c r="U18" i="2"/>
  <c r="W18" i="2" s="1"/>
  <c r="X18" i="2" s="1"/>
  <c r="T18" i="2"/>
  <c r="M18" i="2"/>
  <c r="N18" i="2" s="1"/>
  <c r="L18" i="2"/>
  <c r="K18" i="2"/>
  <c r="J18" i="2"/>
  <c r="Z17" i="2"/>
  <c r="V17" i="2"/>
  <c r="U17" i="2"/>
  <c r="W17" i="2" s="1"/>
  <c r="X17" i="2" s="1"/>
  <c r="T17" i="2"/>
  <c r="L17" i="2"/>
  <c r="K17" i="2"/>
  <c r="M17" i="2" s="1"/>
  <c r="N17" i="2" s="1"/>
  <c r="J17" i="2"/>
  <c r="Z16" i="2"/>
  <c r="W16" i="2"/>
  <c r="X16" i="2" s="1"/>
  <c r="V16" i="2"/>
  <c r="U16" i="2"/>
  <c r="T16" i="2"/>
  <c r="L16" i="2"/>
  <c r="K16" i="2"/>
  <c r="M16" i="2" s="1"/>
  <c r="N16" i="2" s="1"/>
  <c r="J16" i="2"/>
  <c r="Z15" i="2"/>
  <c r="W15" i="2"/>
  <c r="X15" i="2" s="1"/>
  <c r="V15" i="2"/>
  <c r="U15" i="2"/>
  <c r="T15" i="2"/>
  <c r="M15" i="2"/>
  <c r="N15" i="2" s="1"/>
  <c r="L15" i="2"/>
  <c r="K15" i="2"/>
  <c r="J15" i="2"/>
  <c r="Z14" i="2"/>
  <c r="V14" i="2"/>
  <c r="U14" i="2"/>
  <c r="W14" i="2" s="1"/>
  <c r="X14" i="2" s="1"/>
  <c r="T14" i="2"/>
  <c r="M14" i="2"/>
  <c r="N14" i="2" s="1"/>
  <c r="L14" i="2"/>
  <c r="K14" i="2"/>
  <c r="J14" i="2"/>
  <c r="Z13" i="2"/>
  <c r="V13" i="2"/>
  <c r="U13" i="2"/>
  <c r="W13" i="2" s="1"/>
  <c r="X13" i="2" s="1"/>
  <c r="T13" i="2"/>
  <c r="L13" i="2"/>
  <c r="K13" i="2"/>
  <c r="M13" i="2" s="1"/>
  <c r="N13" i="2" s="1"/>
  <c r="J13" i="2"/>
  <c r="Z12" i="2"/>
  <c r="W12" i="2"/>
  <c r="X12" i="2" s="1"/>
  <c r="V12" i="2"/>
  <c r="U12" i="2"/>
  <c r="M12" i="2"/>
  <c r="N12" i="2" s="1"/>
  <c r="L12" i="2"/>
  <c r="K12" i="2"/>
  <c r="Z11" i="2"/>
  <c r="V11" i="2"/>
  <c r="U11" i="2"/>
  <c r="W11" i="2" s="1"/>
  <c r="X11" i="2" s="1"/>
  <c r="L11" i="2"/>
  <c r="K11" i="2"/>
  <c r="M11" i="2" s="1"/>
  <c r="N11" i="2" s="1"/>
  <c r="Z10" i="2"/>
  <c r="V10" i="2"/>
  <c r="U10" i="2"/>
  <c r="W10" i="2" s="1"/>
  <c r="X10" i="2" s="1"/>
  <c r="T10" i="2"/>
  <c r="M10" i="2"/>
  <c r="N10" i="2" s="1"/>
  <c r="L10" i="2"/>
  <c r="K10" i="2"/>
  <c r="J10" i="2"/>
  <c r="V9" i="2"/>
  <c r="U9" i="2"/>
  <c r="W9" i="2" s="1"/>
  <c r="X9" i="2" s="1"/>
  <c r="T9" i="2"/>
  <c r="Z9" i="2" s="1"/>
  <c r="L9" i="2"/>
  <c r="K9" i="2"/>
  <c r="M9" i="2" s="1"/>
  <c r="N9" i="2" s="1"/>
  <c r="J9" i="2"/>
  <c r="W8" i="2"/>
  <c r="W23" i="2" s="1"/>
  <c r="V8" i="2"/>
  <c r="V23" i="2" s="1"/>
  <c r="U8" i="2"/>
  <c r="T8" i="2"/>
  <c r="Z8" i="2" s="1"/>
  <c r="L8" i="2"/>
  <c r="L23" i="2" s="1"/>
  <c r="K8" i="2"/>
  <c r="M8" i="2" s="1"/>
  <c r="J8" i="2"/>
  <c r="Z22" i="1"/>
  <c r="V22" i="1"/>
  <c r="U22" i="1"/>
  <c r="W22" i="1" s="1"/>
  <c r="X22" i="1" s="1"/>
  <c r="T22" i="1"/>
  <c r="L22" i="1"/>
  <c r="K22" i="1"/>
  <c r="M22" i="1" s="1"/>
  <c r="N22" i="1" s="1"/>
  <c r="J22" i="1"/>
  <c r="Z21" i="1"/>
  <c r="V21" i="1"/>
  <c r="U21" i="1"/>
  <c r="W21" i="1" s="1"/>
  <c r="X21" i="1" s="1"/>
  <c r="T21" i="1"/>
  <c r="L21" i="1"/>
  <c r="K21" i="1"/>
  <c r="M21" i="1" s="1"/>
  <c r="N21" i="1" s="1"/>
  <c r="J21" i="1"/>
  <c r="Z20" i="1"/>
  <c r="W20" i="1"/>
  <c r="X20" i="1" s="1"/>
  <c r="V20" i="1"/>
  <c r="U20" i="1"/>
  <c r="T20" i="1"/>
  <c r="L20" i="1"/>
  <c r="K20" i="1"/>
  <c r="M20" i="1" s="1"/>
  <c r="N20" i="1" s="1"/>
  <c r="J20" i="1"/>
  <c r="Z19" i="1"/>
  <c r="V19" i="1"/>
  <c r="U19" i="1"/>
  <c r="W19" i="1" s="1"/>
  <c r="X19" i="1" s="1"/>
  <c r="T19" i="1"/>
  <c r="M19" i="1"/>
  <c r="N19" i="1" s="1"/>
  <c r="L19" i="1"/>
  <c r="K19" i="1"/>
  <c r="J19" i="1"/>
  <c r="Z18" i="1"/>
  <c r="V18" i="1"/>
  <c r="U18" i="1"/>
  <c r="W18" i="1" s="1"/>
  <c r="X18" i="1" s="1"/>
  <c r="T18" i="1"/>
  <c r="L18" i="1"/>
  <c r="K18" i="1"/>
  <c r="M18" i="1" s="1"/>
  <c r="N18" i="1" s="1"/>
  <c r="J18" i="1"/>
  <c r="Z17" i="1"/>
  <c r="V17" i="1"/>
  <c r="U17" i="1"/>
  <c r="W17" i="1" s="1"/>
  <c r="X17" i="1" s="1"/>
  <c r="T17" i="1"/>
  <c r="L17" i="1"/>
  <c r="K17" i="1"/>
  <c r="M17" i="1" s="1"/>
  <c r="N17" i="1" s="1"/>
  <c r="J17" i="1"/>
  <c r="Z16" i="1"/>
  <c r="W16" i="1"/>
  <c r="X16" i="1" s="1"/>
  <c r="V16" i="1"/>
  <c r="U16" i="1"/>
  <c r="T16" i="1"/>
  <c r="L16" i="1"/>
  <c r="K16" i="1"/>
  <c r="M16" i="1" s="1"/>
  <c r="N16" i="1" s="1"/>
  <c r="J16" i="1"/>
  <c r="Z15" i="1"/>
  <c r="V15" i="1"/>
  <c r="U15" i="1"/>
  <c r="W15" i="1" s="1"/>
  <c r="X15" i="1" s="1"/>
  <c r="T15" i="1"/>
  <c r="M15" i="1"/>
  <c r="N15" i="1" s="1"/>
  <c r="L15" i="1"/>
  <c r="K15" i="1"/>
  <c r="J15" i="1"/>
  <c r="Z14" i="1"/>
  <c r="V14" i="1"/>
  <c r="U14" i="1"/>
  <c r="W14" i="1" s="1"/>
  <c r="X14" i="1" s="1"/>
  <c r="T14" i="1"/>
  <c r="L14" i="1"/>
  <c r="K14" i="1"/>
  <c r="M14" i="1" s="1"/>
  <c r="N14" i="1" s="1"/>
  <c r="J14" i="1"/>
  <c r="Z13" i="1"/>
  <c r="V13" i="1"/>
  <c r="U13" i="1"/>
  <c r="W13" i="1" s="1"/>
  <c r="X13" i="1" s="1"/>
  <c r="T13" i="1"/>
  <c r="L13" i="1"/>
  <c r="K13" i="1"/>
  <c r="M13" i="1" s="1"/>
  <c r="N13" i="1" s="1"/>
  <c r="J13" i="1"/>
  <c r="Z12" i="1"/>
  <c r="W12" i="1"/>
  <c r="X12" i="1" s="1"/>
  <c r="V12" i="1"/>
  <c r="U12" i="1"/>
  <c r="T12" i="1"/>
  <c r="L12" i="1"/>
  <c r="K12" i="1"/>
  <c r="M12" i="1" s="1"/>
  <c r="N12" i="1" s="1"/>
  <c r="J12" i="1"/>
  <c r="Z11" i="1"/>
  <c r="V11" i="1"/>
  <c r="U11" i="1"/>
  <c r="W11" i="1" s="1"/>
  <c r="X11" i="1" s="1"/>
  <c r="T11" i="1"/>
  <c r="M11" i="1"/>
  <c r="N11" i="1" s="1"/>
  <c r="L11" i="1"/>
  <c r="K11" i="1"/>
  <c r="J11" i="1"/>
  <c r="Z10" i="1"/>
  <c r="V10" i="1"/>
  <c r="U10" i="1"/>
  <c r="W10" i="1" s="1"/>
  <c r="X10" i="1" s="1"/>
  <c r="T10" i="1"/>
  <c r="L10" i="1"/>
  <c r="K10" i="1"/>
  <c r="M10" i="1" s="1"/>
  <c r="N10" i="1" s="1"/>
  <c r="J10" i="1"/>
  <c r="Z9" i="1"/>
  <c r="V9" i="1"/>
  <c r="U9" i="1"/>
  <c r="W9" i="1" s="1"/>
  <c r="X9" i="1" s="1"/>
  <c r="T9" i="1"/>
  <c r="L9" i="1"/>
  <c r="K9" i="1"/>
  <c r="M9" i="1" s="1"/>
  <c r="N9" i="1" s="1"/>
  <c r="J9" i="1"/>
  <c r="Z8" i="1"/>
  <c r="W8" i="1"/>
  <c r="W23" i="1" s="1"/>
  <c r="V8" i="1"/>
  <c r="V23" i="1" s="1"/>
  <c r="U8" i="1"/>
  <c r="U23" i="1" s="1"/>
  <c r="T8" i="1"/>
  <c r="L8" i="1"/>
  <c r="L23" i="1" s="1"/>
  <c r="K8" i="1"/>
  <c r="M8" i="1" s="1"/>
  <c r="J8" i="1"/>
  <c r="W28" i="2" l="1"/>
  <c r="W27" i="2"/>
  <c r="V30" i="2" s="1"/>
  <c r="M23" i="2"/>
  <c r="N8" i="2"/>
  <c r="N23" i="2" s="1"/>
  <c r="V28" i="2"/>
  <c r="V27" i="2"/>
  <c r="U23" i="2"/>
  <c r="X8" i="2"/>
  <c r="X23" i="2" s="1"/>
  <c r="K23" i="2"/>
  <c r="U28" i="1"/>
  <c r="M23" i="1"/>
  <c r="N8" i="1"/>
  <c r="N23" i="1" s="1"/>
  <c r="V28" i="1"/>
  <c r="V27" i="1"/>
  <c r="W28" i="1"/>
  <c r="W27" i="1"/>
  <c r="V30" i="1" s="1"/>
  <c r="X8" i="1"/>
  <c r="X23" i="1" s="1"/>
  <c r="K23" i="1"/>
  <c r="U27" i="1" s="1"/>
  <c r="X28" i="2" l="1"/>
  <c r="X27" i="2"/>
  <c r="U28" i="2"/>
  <c r="U27" i="2"/>
  <c r="V32" i="2"/>
  <c r="V31" i="2"/>
  <c r="X27" i="1"/>
  <c r="X28" i="1"/>
  <c r="V32" i="1"/>
  <c r="V31" i="1"/>
</calcChain>
</file>

<file path=xl/sharedStrings.xml><?xml version="1.0" encoding="utf-8"?>
<sst xmlns="http://schemas.openxmlformats.org/spreadsheetml/2006/main" count="135" uniqueCount="73">
  <si>
    <t>申請者名：</t>
    <rPh sb="0" eb="3">
      <t>シンセイシャ</t>
    </rPh>
    <rPh sb="3" eb="4">
      <t>メイ</t>
    </rPh>
    <phoneticPr fontId="3"/>
  </si>
  <si>
    <t>更新前</t>
    <rPh sb="0" eb="2">
      <t>コウシン</t>
    </rPh>
    <rPh sb="2" eb="3">
      <t>マエ</t>
    </rPh>
    <phoneticPr fontId="3"/>
  </si>
  <si>
    <t>更新後</t>
    <rPh sb="0" eb="2">
      <t>コウシン</t>
    </rPh>
    <rPh sb="2" eb="3">
      <t>ゴ</t>
    </rPh>
    <phoneticPr fontId="3"/>
  </si>
  <si>
    <t>品番/型式</t>
    <rPh sb="0" eb="2">
      <t>ヒンバン</t>
    </rPh>
    <rPh sb="3" eb="5">
      <t>ケイシキ</t>
    </rPh>
    <phoneticPr fontId="3"/>
  </si>
  <si>
    <t>台数</t>
    <rPh sb="0" eb="2">
      <t>ダイスウ</t>
    </rPh>
    <phoneticPr fontId="3"/>
  </si>
  <si>
    <t>単体</t>
    <rPh sb="0" eb="2">
      <t>タンタイ</t>
    </rPh>
    <phoneticPr fontId="3"/>
  </si>
  <si>
    <t>器具小計</t>
    <rPh sb="0" eb="2">
      <t>キグ</t>
    </rPh>
    <rPh sb="2" eb="4">
      <t>ショウケイ</t>
    </rPh>
    <phoneticPr fontId="3"/>
  </si>
  <si>
    <t>日電力量(kWh/日)</t>
    <rPh sb="0" eb="1">
      <t>ヒ</t>
    </rPh>
    <rPh sb="1" eb="3">
      <t>デンリョク</t>
    </rPh>
    <rPh sb="3" eb="4">
      <t>リョウ</t>
    </rPh>
    <rPh sb="9" eb="10">
      <t>ヒ</t>
    </rPh>
    <phoneticPr fontId="3"/>
  </si>
  <si>
    <t>年電力量(kWh/年)</t>
    <rPh sb="0" eb="1">
      <t>ネン</t>
    </rPh>
    <rPh sb="1" eb="3">
      <t>デンリョク</t>
    </rPh>
    <rPh sb="3" eb="4">
      <t>リョウ</t>
    </rPh>
    <rPh sb="9" eb="10">
      <t>ネン</t>
    </rPh>
    <phoneticPr fontId="3"/>
  </si>
  <si>
    <t>省エネ法
目標値
(lm/W)</t>
    <rPh sb="0" eb="1">
      <t>ショウ</t>
    </rPh>
    <rPh sb="3" eb="4">
      <t>ホウ</t>
    </rPh>
    <rPh sb="5" eb="8">
      <t>モクヒョウチ</t>
    </rPh>
    <phoneticPr fontId="3"/>
  </si>
  <si>
    <t>目標値達成率
(％)</t>
    <rPh sb="0" eb="3">
      <t>モクヒョウチ</t>
    </rPh>
    <rPh sb="3" eb="6">
      <t>タッセイリツ</t>
    </rPh>
    <phoneticPr fontId="3"/>
  </si>
  <si>
    <t>設置場所</t>
    <rPh sb="0" eb="2">
      <t>セッチ</t>
    </rPh>
    <rPh sb="2" eb="4">
      <t>バショ</t>
    </rPh>
    <phoneticPr fontId="3"/>
  </si>
  <si>
    <t>点灯
時間
(h)</t>
    <rPh sb="0" eb="2">
      <t>テントウ</t>
    </rPh>
    <rPh sb="3" eb="5">
      <t>ジカン</t>
    </rPh>
    <phoneticPr fontId="3"/>
  </si>
  <si>
    <t>消費
電力
(W)</t>
    <rPh sb="0" eb="2">
      <t>ショウヒ</t>
    </rPh>
    <rPh sb="3" eb="5">
      <t>デンリョク</t>
    </rPh>
    <phoneticPr fontId="3"/>
  </si>
  <si>
    <t>消費
電力(W)</t>
    <rPh sb="0" eb="2">
      <t>ショウヒ</t>
    </rPh>
    <rPh sb="3" eb="5">
      <t>デンリョク</t>
    </rPh>
    <phoneticPr fontId="3"/>
  </si>
  <si>
    <t>小計</t>
    <rPh sb="0" eb="2">
      <t>ショウケイ</t>
    </rPh>
    <phoneticPr fontId="3"/>
  </si>
  <si>
    <t>電力</t>
    <rPh sb="0" eb="2">
      <t>デンリョク</t>
    </rPh>
    <phoneticPr fontId="3"/>
  </si>
  <si>
    <t>光束</t>
    <rPh sb="0" eb="2">
      <t>コウソク</t>
    </rPh>
    <phoneticPr fontId="3"/>
  </si>
  <si>
    <t>日電力量</t>
    <rPh sb="0" eb="1">
      <t>ヒ</t>
    </rPh>
    <rPh sb="1" eb="4">
      <t>デンリョクリョウ</t>
    </rPh>
    <phoneticPr fontId="3"/>
  </si>
  <si>
    <t>年電力量</t>
    <rPh sb="0" eb="1">
      <t>ネン</t>
    </rPh>
    <rPh sb="1" eb="4">
      <t>デンリョクリョウ</t>
    </rPh>
    <phoneticPr fontId="3"/>
  </si>
  <si>
    <t>(kWh/日)</t>
    <rPh sb="5" eb="6">
      <t>ヒ</t>
    </rPh>
    <phoneticPr fontId="3"/>
  </si>
  <si>
    <t>(kWh/年)</t>
    <rPh sb="5" eb="6">
      <t>ネン</t>
    </rPh>
    <phoneticPr fontId="3"/>
  </si>
  <si>
    <t>増減量</t>
    <rPh sb="0" eb="2">
      <t>ゾウゲン</t>
    </rPh>
    <rPh sb="2" eb="3">
      <t>リョウ</t>
    </rPh>
    <phoneticPr fontId="3"/>
  </si>
  <si>
    <t>参考値</t>
    <rPh sb="0" eb="2">
      <t>サンコウ</t>
    </rPh>
    <rPh sb="2" eb="3">
      <t>チ</t>
    </rPh>
    <phoneticPr fontId="3"/>
  </si>
  <si>
    <t>増減率（％）</t>
    <rPh sb="0" eb="2">
      <t>ゾウゲン</t>
    </rPh>
    <phoneticPr fontId="3"/>
  </si>
  <si>
    <t>【算出条件】</t>
    <rPh sb="1" eb="3">
      <t>サンシュツ</t>
    </rPh>
    <rPh sb="3" eb="5">
      <t>ジョウケン</t>
    </rPh>
    <phoneticPr fontId="3"/>
  </si>
  <si>
    <t>稼働日数（日）</t>
    <rPh sb="0" eb="2">
      <t>カドウ</t>
    </rPh>
    <rPh sb="2" eb="4">
      <t>ニッスウ</t>
    </rPh>
    <rPh sb="5" eb="6">
      <t>ヒ</t>
    </rPh>
    <phoneticPr fontId="3"/>
  </si>
  <si>
    <t xml:space="preserve">年間消費電力(kWh) ＝ 稼働日数(日) × 点灯時間(h) × 台数 × 消賃電力(W)/1000 </t>
    <rPh sb="2" eb="4">
      <t>ショウヒ</t>
    </rPh>
    <rPh sb="4" eb="5">
      <t>デン</t>
    </rPh>
    <rPh sb="14" eb="16">
      <t>カドウ</t>
    </rPh>
    <phoneticPr fontId="3"/>
  </si>
  <si>
    <t>年間消費電力削減量(kWh/年)</t>
    <rPh sb="0" eb="2">
      <t>ネンカン</t>
    </rPh>
    <rPh sb="2" eb="4">
      <t>ショウヒ</t>
    </rPh>
    <rPh sb="4" eb="6">
      <t>デンリョク</t>
    </rPh>
    <rPh sb="6" eb="8">
      <t>サクゲン</t>
    </rPh>
    <rPh sb="8" eb="9">
      <t>リョウ</t>
    </rPh>
    <rPh sb="14" eb="15">
      <t>ネン</t>
    </rPh>
    <phoneticPr fontId="3"/>
  </si>
  <si>
    <t>電力単価（円/kWh）</t>
    <rPh sb="0" eb="2">
      <t>デンリョク</t>
    </rPh>
    <rPh sb="2" eb="4">
      <t>タンカ</t>
    </rPh>
    <phoneticPr fontId="3"/>
  </si>
  <si>
    <t xml:space="preserve">年間電気代 (円) ＝年間消費電力(kWh) ×電力単価(円/kWh) </t>
    <rPh sb="13" eb="15">
      <t>ショウヒ</t>
    </rPh>
    <phoneticPr fontId="3"/>
  </si>
  <si>
    <t>年間電気代削減金額(円/年)</t>
    <rPh sb="0" eb="2">
      <t>ネンカン</t>
    </rPh>
    <rPh sb="2" eb="5">
      <t>デンキダイ</t>
    </rPh>
    <rPh sb="5" eb="7">
      <t>サクゲン</t>
    </rPh>
    <rPh sb="7" eb="9">
      <t>キンガク</t>
    </rPh>
    <rPh sb="10" eb="11">
      <t>エン</t>
    </rPh>
    <rPh sb="12" eb="13">
      <t>ネン</t>
    </rPh>
    <phoneticPr fontId="3"/>
  </si>
  <si>
    <t xml:space="preserve"> 円</t>
    <rPh sb="1" eb="2">
      <t>エン</t>
    </rPh>
    <phoneticPr fontId="3"/>
  </si>
  <si>
    <t>CO2係数（kg-CO2/kWh）</t>
    <rPh sb="3" eb="5">
      <t>ケイスウ</t>
    </rPh>
    <phoneticPr fontId="3"/>
  </si>
  <si>
    <t>年間CO2排出量(kg) =年間消費電力(kWh) ×CO2係数（kg-CO2/kWh）</t>
    <rPh sb="16" eb="18">
      <t>ショウヒ</t>
    </rPh>
    <rPh sb="30" eb="32">
      <t>ケイスウ</t>
    </rPh>
    <phoneticPr fontId="3"/>
  </si>
  <si>
    <t>CO2排出削減量(kg-CO2/年)</t>
    <rPh sb="3" eb="5">
      <t>ハイシュツ</t>
    </rPh>
    <rPh sb="5" eb="7">
      <t>サクゲン</t>
    </rPh>
    <rPh sb="7" eb="8">
      <t>リョウ</t>
    </rPh>
    <rPh sb="16" eb="17">
      <t>ネン</t>
    </rPh>
    <phoneticPr fontId="3"/>
  </si>
  <si>
    <t>照明設備集計表(照明設備申請時の添付資料)</t>
    <rPh sb="0" eb="2">
      <t>ショウメイ</t>
    </rPh>
    <rPh sb="2" eb="4">
      <t>セツビ</t>
    </rPh>
    <rPh sb="4" eb="6">
      <t>シュウケイ</t>
    </rPh>
    <rPh sb="6" eb="7">
      <t>ヒョウ</t>
    </rPh>
    <rPh sb="8" eb="10">
      <t>ショウメイ</t>
    </rPh>
    <rPh sb="10" eb="12">
      <t>セツビ</t>
    </rPh>
    <rPh sb="12" eb="14">
      <t>シンセイ</t>
    </rPh>
    <rPh sb="14" eb="15">
      <t>ジ</t>
    </rPh>
    <rPh sb="16" eb="18">
      <t>テンプ</t>
    </rPh>
    <rPh sb="18" eb="20">
      <t>シリョウ</t>
    </rPh>
    <phoneticPr fontId="3"/>
  </si>
  <si>
    <t>メーカー</t>
    <phoneticPr fontId="3"/>
  </si>
  <si>
    <t>メーカー</t>
    <phoneticPr fontId="3"/>
  </si>
  <si>
    <t>№</t>
    <phoneticPr fontId="3"/>
  </si>
  <si>
    <t>光束
(lm)</t>
    <phoneticPr fontId="3"/>
  </si>
  <si>
    <t>発光効率
(lm/W)</t>
    <phoneticPr fontId="3"/>
  </si>
  <si>
    <t>光束
(lm/)</t>
    <phoneticPr fontId="3"/>
  </si>
  <si>
    <t>光束
(lm)</t>
    <phoneticPr fontId="3"/>
  </si>
  <si>
    <t>(W)</t>
    <phoneticPr fontId="3"/>
  </si>
  <si>
    <t>(im)</t>
    <phoneticPr fontId="3"/>
  </si>
  <si>
    <t>【算出方法】</t>
    <phoneticPr fontId="3"/>
  </si>
  <si>
    <t>kWh</t>
    <phoneticPr fontId="3"/>
  </si>
  <si>
    <t xml:space="preserve"> kg</t>
    <phoneticPr fontId="3"/>
  </si>
  <si>
    <t>発光効率
(lm/W)</t>
    <phoneticPr fontId="3"/>
  </si>
  <si>
    <t>工場</t>
    <rPh sb="0" eb="2">
      <t>コウジョウ</t>
    </rPh>
    <phoneticPr fontId="3"/>
  </si>
  <si>
    <t>東芝</t>
    <rPh sb="0" eb="2">
      <t>トウシバ</t>
    </rPh>
    <phoneticPr fontId="3"/>
  </si>
  <si>
    <t>事務所</t>
    <rPh sb="0" eb="3">
      <t>ジムショ</t>
    </rPh>
    <phoneticPr fontId="3"/>
  </si>
  <si>
    <t>三菱電機</t>
    <rPh sb="0" eb="2">
      <t>ミツビシ</t>
    </rPh>
    <rPh sb="2" eb="4">
      <t>デンキ</t>
    </rPh>
    <phoneticPr fontId="3"/>
  </si>
  <si>
    <t>MY-B208232/N AHTN</t>
    <phoneticPr fontId="3"/>
  </si>
  <si>
    <t>オーデリック</t>
  </si>
  <si>
    <t>OD261736R</t>
  </si>
  <si>
    <t>倉庫</t>
    <rPh sb="0" eb="2">
      <t>ソウコ</t>
    </rPh>
    <phoneticPr fontId="3"/>
  </si>
  <si>
    <t>アイリス</t>
  </si>
  <si>
    <t>LX3-170-52N-CL40</t>
  </si>
  <si>
    <t>岩崎</t>
    <rPh sb="0" eb="2">
      <t>イワサキ</t>
    </rPh>
    <phoneticPr fontId="3"/>
  </si>
  <si>
    <t>EHWP10014W/NSAN9</t>
  </si>
  <si>
    <t>kWh</t>
    <phoneticPr fontId="3"/>
  </si>
  <si>
    <t>メーカー</t>
    <phoneticPr fontId="3"/>
  </si>
  <si>
    <t>№</t>
    <phoneticPr fontId="3"/>
  </si>
  <si>
    <t>光束
(lm)</t>
    <phoneticPr fontId="3"/>
  </si>
  <si>
    <t>光束
(lm/)</t>
    <phoneticPr fontId="3"/>
  </si>
  <si>
    <t>パナソニック</t>
    <phoneticPr fontId="3"/>
  </si>
  <si>
    <t>XLX460NHNP</t>
    <phoneticPr fontId="3"/>
  </si>
  <si>
    <t>LEKR430523N-LS9</t>
    <phoneticPr fontId="3"/>
  </si>
  <si>
    <t>(W)</t>
    <phoneticPr fontId="3"/>
  </si>
  <si>
    <t>【算出方法】</t>
    <phoneticPr fontId="3"/>
  </si>
  <si>
    <t xml:space="preserve"> kg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</si>
</sst>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[Red]\-#,##0.0"/>
    <numFmt numFmtId="177" formatCode="0&quot; 円削減&quot;\ "/>
    <numFmt numFmtId="178" formatCode="0.0%"/>
  </numFmts>
  <fonts count="6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60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 vertical="center" wrapText="1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29" xfId="0" applyBorder="1" applyProtection="1"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31" xfId="0" applyBorder="1" applyProtection="1">
      <protection locked="0"/>
    </xf>
    <xf numFmtId="0" fontId="0" fillId="0" borderId="31" xfId="1" applyNumberFormat="1" applyFont="1" applyBorder="1" applyAlignment="1" applyProtection="1">
      <protection locked="0"/>
    </xf>
    <xf numFmtId="38" fontId="0" fillId="0" borderId="31" xfId="1" applyFont="1" applyBorder="1" applyAlignment="1" applyProtection="1">
      <protection locked="0"/>
    </xf>
    <xf numFmtId="176" fontId="0" fillId="0" borderId="31" xfId="1" applyNumberFormat="1" applyFont="1" applyBorder="1" applyAlignment="1" applyProtection="1"/>
    <xf numFmtId="38" fontId="0" fillId="0" borderId="31" xfId="1" applyFont="1" applyFill="1" applyBorder="1" applyAlignment="1" applyProtection="1"/>
    <xf numFmtId="38" fontId="0" fillId="0" borderId="1" xfId="1" applyFont="1" applyFill="1" applyBorder="1" applyAlignment="1" applyProtection="1"/>
    <xf numFmtId="38" fontId="0" fillId="2" borderId="1" xfId="1" applyFont="1" applyFill="1" applyBorder="1" applyAlignment="1" applyProtection="1"/>
    <xf numFmtId="38" fontId="0" fillId="0" borderId="1" xfId="1" applyFont="1" applyFill="1" applyBorder="1" applyAlignment="1" applyProtection="1">
      <protection locked="0"/>
    </xf>
    <xf numFmtId="0" fontId="0" fillId="0" borderId="32" xfId="0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38" fontId="0" fillId="0" borderId="32" xfId="1" applyFont="1" applyFill="1" applyBorder="1" applyAlignment="1" applyProtection="1"/>
    <xf numFmtId="38" fontId="0" fillId="2" borderId="33" xfId="1" applyFont="1" applyFill="1" applyBorder="1" applyAlignment="1" applyProtection="1"/>
    <xf numFmtId="9" fontId="0" fillId="0" borderId="34" xfId="2" applyFont="1" applyBorder="1" applyAlignment="1" applyProtection="1"/>
    <xf numFmtId="0" fontId="0" fillId="0" borderId="35" xfId="0" applyBorder="1" applyAlignment="1" applyProtection="1">
      <alignment horizontal="center"/>
      <protection locked="0"/>
    </xf>
    <xf numFmtId="0" fontId="0" fillId="0" borderId="36" xfId="0" applyBorder="1" applyProtection="1">
      <protection locked="0"/>
    </xf>
    <xf numFmtId="0" fontId="0" fillId="0" borderId="36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38" xfId="0" applyBorder="1" applyProtection="1">
      <protection locked="0"/>
    </xf>
    <xf numFmtId="0" fontId="0" fillId="0" borderId="38" xfId="1" applyNumberFormat="1" applyFont="1" applyBorder="1" applyAlignment="1" applyProtection="1">
      <protection locked="0"/>
    </xf>
    <xf numFmtId="38" fontId="0" fillId="0" borderId="38" xfId="1" applyFont="1" applyBorder="1" applyAlignment="1" applyProtection="1">
      <protection locked="0"/>
    </xf>
    <xf numFmtId="176" fontId="0" fillId="0" borderId="38" xfId="1" applyNumberFormat="1" applyFont="1" applyBorder="1" applyAlignment="1" applyProtection="1"/>
    <xf numFmtId="38" fontId="0" fillId="0" borderId="38" xfId="1" applyFont="1" applyFill="1" applyBorder="1" applyAlignment="1" applyProtection="1"/>
    <xf numFmtId="38" fontId="0" fillId="0" borderId="39" xfId="1" applyFont="1" applyFill="1" applyBorder="1" applyAlignment="1" applyProtection="1"/>
    <xf numFmtId="38" fontId="0" fillId="2" borderId="39" xfId="1" applyFont="1" applyFill="1" applyBorder="1" applyAlignment="1" applyProtection="1"/>
    <xf numFmtId="38" fontId="0" fillId="0" borderId="39" xfId="1" applyFont="1" applyFill="1" applyBorder="1" applyAlignment="1" applyProtection="1">
      <protection locked="0"/>
    </xf>
    <xf numFmtId="0" fontId="0" fillId="0" borderId="40" xfId="0" applyBorder="1" applyProtection="1">
      <protection locked="0"/>
    </xf>
    <xf numFmtId="0" fontId="0" fillId="0" borderId="38" xfId="0" applyBorder="1" applyAlignment="1" applyProtection="1">
      <alignment horizontal="center"/>
      <protection locked="0"/>
    </xf>
    <xf numFmtId="38" fontId="0" fillId="0" borderId="40" xfId="1" applyFont="1" applyFill="1" applyBorder="1" applyAlignment="1" applyProtection="1"/>
    <xf numFmtId="38" fontId="0" fillId="2" borderId="41" xfId="1" applyFont="1" applyFill="1" applyBorder="1" applyAlignment="1" applyProtection="1"/>
    <xf numFmtId="9" fontId="0" fillId="0" borderId="42" xfId="2" applyFont="1" applyBorder="1" applyAlignment="1" applyProtection="1"/>
    <xf numFmtId="0" fontId="0" fillId="0" borderId="8" xfId="0" applyBorder="1" applyAlignment="1" applyProtection="1">
      <alignment horizontal="center"/>
      <protection locked="0"/>
    </xf>
    <xf numFmtId="0" fontId="0" fillId="0" borderId="18" xfId="0" applyBorder="1" applyProtection="1"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43" xfId="0" applyBorder="1" applyAlignment="1" applyProtection="1">
      <alignment horizontal="center"/>
      <protection locked="0"/>
    </xf>
    <xf numFmtId="0" fontId="0" fillId="0" borderId="44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1" xfId="1" applyNumberFormat="1" applyFont="1" applyBorder="1" applyAlignment="1" applyProtection="1">
      <protection locked="0"/>
    </xf>
    <xf numFmtId="38" fontId="0" fillId="0" borderId="11" xfId="1" applyFont="1" applyBorder="1" applyAlignment="1" applyProtection="1">
      <protection locked="0"/>
    </xf>
    <xf numFmtId="176" fontId="0" fillId="0" borderId="11" xfId="1" applyNumberFormat="1" applyFont="1" applyBorder="1" applyAlignment="1" applyProtection="1"/>
    <xf numFmtId="38" fontId="0" fillId="0" borderId="11" xfId="1" applyFont="1" applyFill="1" applyBorder="1" applyAlignment="1" applyProtection="1"/>
    <xf numFmtId="38" fontId="0" fillId="0" borderId="17" xfId="1" applyFont="1" applyFill="1" applyBorder="1" applyAlignment="1" applyProtection="1"/>
    <xf numFmtId="38" fontId="0" fillId="2" borderId="17" xfId="1" applyFont="1" applyFill="1" applyBorder="1" applyAlignment="1" applyProtection="1"/>
    <xf numFmtId="38" fontId="0" fillId="0" borderId="17" xfId="1" applyFont="1" applyFill="1" applyBorder="1" applyAlignment="1" applyProtection="1">
      <protection locked="0"/>
    </xf>
    <xf numFmtId="0" fontId="0" fillId="0" borderId="16" xfId="0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38" fontId="0" fillId="0" borderId="16" xfId="1" applyFont="1" applyFill="1" applyBorder="1" applyAlignment="1" applyProtection="1"/>
    <xf numFmtId="38" fontId="0" fillId="2" borderId="45" xfId="1" applyFont="1" applyFill="1" applyBorder="1" applyAlignment="1" applyProtection="1"/>
    <xf numFmtId="9" fontId="0" fillId="0" borderId="19" xfId="2" applyFont="1" applyBorder="1" applyAlignment="1" applyProtection="1"/>
    <xf numFmtId="0" fontId="0" fillId="0" borderId="46" xfId="0" applyBorder="1" applyProtection="1">
      <protection locked="0"/>
    </xf>
    <xf numFmtId="0" fontId="0" fillId="0" borderId="47" xfId="0" applyBorder="1" applyProtection="1">
      <protection locked="0"/>
    </xf>
    <xf numFmtId="0" fontId="0" fillId="0" borderId="47" xfId="0" applyBorder="1"/>
    <xf numFmtId="38" fontId="0" fillId="0" borderId="48" xfId="1" applyFont="1" applyFill="1" applyBorder="1" applyAlignment="1" applyProtection="1"/>
    <xf numFmtId="38" fontId="0" fillId="0" borderId="47" xfId="1" applyFont="1" applyFill="1" applyBorder="1" applyAlignment="1" applyProtection="1"/>
    <xf numFmtId="38" fontId="0" fillId="2" borderId="49" xfId="1" applyFont="1" applyFill="1" applyBorder="1" applyAlignment="1" applyProtection="1"/>
    <xf numFmtId="38" fontId="0" fillId="0" borderId="47" xfId="1" applyFont="1" applyFill="1" applyBorder="1" applyAlignment="1" applyProtection="1">
      <protection locked="0"/>
    </xf>
    <xf numFmtId="38" fontId="0" fillId="0" borderId="50" xfId="1" applyFont="1" applyFill="1" applyBorder="1" applyAlignment="1" applyProtection="1"/>
    <xf numFmtId="0" fontId="0" fillId="0" borderId="51" xfId="0" applyBorder="1" applyProtection="1">
      <protection locked="0"/>
    </xf>
    <xf numFmtId="0" fontId="0" fillId="0" borderId="52" xfId="0" applyBorder="1"/>
    <xf numFmtId="38" fontId="0" fillId="0" borderId="0" xfId="1" applyFont="1" applyFill="1" applyBorder="1" applyAlignment="1" applyProtection="1"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38" fontId="0" fillId="0" borderId="55" xfId="1" applyFont="1" applyFill="1" applyBorder="1" applyAlignment="1" applyProtection="1">
      <alignment horizontal="center"/>
    </xf>
    <xf numFmtId="38" fontId="0" fillId="0" borderId="56" xfId="1" applyFont="1" applyFill="1" applyBorder="1" applyAlignment="1" applyProtection="1">
      <alignment horizontal="center"/>
    </xf>
    <xf numFmtId="38" fontId="0" fillId="0" borderId="54" xfId="1" applyFont="1" applyFill="1" applyBorder="1" applyAlignment="1" applyProtection="1">
      <alignment horizontal="center"/>
    </xf>
    <xf numFmtId="0" fontId="0" fillId="0" borderId="57" xfId="0" applyBorder="1" applyProtection="1">
      <protection locked="0"/>
    </xf>
    <xf numFmtId="0" fontId="0" fillId="0" borderId="58" xfId="0" applyBorder="1" applyProtection="1">
      <protection locked="0"/>
    </xf>
    <xf numFmtId="38" fontId="0" fillId="0" borderId="24" xfId="1" applyFont="1" applyFill="1" applyBorder="1" applyAlignment="1" applyProtection="1">
      <alignment horizontal="center"/>
    </xf>
    <xf numFmtId="38" fontId="0" fillId="0" borderId="23" xfId="1" applyFont="1" applyFill="1" applyBorder="1" applyAlignment="1" applyProtection="1">
      <alignment horizontal="center"/>
    </xf>
    <xf numFmtId="38" fontId="0" fillId="0" borderId="58" xfId="1" applyFont="1" applyFill="1" applyBorder="1" applyAlignment="1" applyProtection="1">
      <alignment horizontal="center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center" vertical="center"/>
      <protection locked="0"/>
    </xf>
    <xf numFmtId="38" fontId="0" fillId="0" borderId="1" xfId="0" applyNumberFormat="1" applyBorder="1" applyAlignment="1">
      <alignment vertical="center"/>
    </xf>
    <xf numFmtId="38" fontId="0" fillId="0" borderId="31" xfId="0" applyNumberFormat="1" applyBorder="1" applyAlignment="1">
      <alignment vertical="center"/>
    </xf>
    <xf numFmtId="38" fontId="0" fillId="0" borderId="60" xfId="0" applyNumberFormat="1" applyBorder="1" applyAlignment="1">
      <alignment vertical="center"/>
    </xf>
    <xf numFmtId="0" fontId="0" fillId="0" borderId="61" xfId="0" applyBorder="1" applyAlignment="1" applyProtection="1">
      <alignment horizontal="center" vertical="center"/>
      <protection locked="0"/>
    </xf>
    <xf numFmtId="0" fontId="0" fillId="0" borderId="62" xfId="0" applyBorder="1" applyAlignment="1" applyProtection="1">
      <alignment horizontal="center" vertical="center"/>
      <protection locked="0"/>
    </xf>
    <xf numFmtId="9" fontId="5" fillId="0" borderId="63" xfId="2" applyFont="1" applyFill="1" applyBorder="1" applyAlignment="1" applyProtection="1">
      <alignment vertical="center"/>
    </xf>
    <xf numFmtId="9" fontId="5" fillId="0" borderId="64" xfId="2" applyFont="1" applyFill="1" applyBorder="1" applyAlignment="1" applyProtection="1">
      <alignment vertical="center"/>
    </xf>
    <xf numFmtId="9" fontId="5" fillId="0" borderId="65" xfId="2" applyFont="1" applyFill="1" applyBorder="1" applyAlignment="1" applyProtection="1">
      <alignment vertical="center"/>
    </xf>
    <xf numFmtId="177" fontId="0" fillId="0" borderId="0" xfId="0" applyNumberFormat="1" applyAlignment="1" applyProtection="1">
      <alignment vertical="center"/>
      <protection locked="0"/>
    </xf>
    <xf numFmtId="0" fontId="0" fillId="0" borderId="37" xfId="0" applyBorder="1" applyProtection="1">
      <protection locked="0"/>
    </xf>
    <xf numFmtId="0" fontId="0" fillId="0" borderId="66" xfId="0" applyBorder="1" applyProtection="1">
      <protection locked="0"/>
    </xf>
    <xf numFmtId="0" fontId="0" fillId="2" borderId="43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38" fontId="0" fillId="0" borderId="43" xfId="1" applyFont="1" applyBorder="1" applyAlignment="1" applyProtection="1">
      <alignment vertical="center"/>
    </xf>
    <xf numFmtId="177" fontId="0" fillId="0" borderId="15" xfId="0" applyNumberFormat="1" applyBorder="1" applyAlignment="1">
      <alignment vertical="center"/>
    </xf>
    <xf numFmtId="177" fontId="0" fillId="0" borderId="0" xfId="0" applyNumberFormat="1" applyAlignment="1" applyProtection="1">
      <alignment horizontal="left" vertical="center"/>
      <protection locked="0"/>
    </xf>
    <xf numFmtId="0" fontId="0" fillId="3" borderId="43" xfId="0" applyFill="1" applyBorder="1" applyAlignment="1">
      <alignment vertical="center"/>
    </xf>
    <xf numFmtId="0" fontId="0" fillId="3" borderId="17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38" fontId="0" fillId="0" borderId="43" xfId="1" applyFont="1" applyFill="1" applyBorder="1" applyAlignment="1" applyProtection="1">
      <alignment vertical="center"/>
    </xf>
    <xf numFmtId="0" fontId="0" fillId="4" borderId="37" xfId="0" applyFill="1" applyBorder="1" applyAlignment="1">
      <alignment vertical="center"/>
    </xf>
    <xf numFmtId="0" fontId="0" fillId="4" borderId="39" xfId="0" applyFill="1" applyBorder="1" applyAlignment="1">
      <alignment vertical="center"/>
    </xf>
    <xf numFmtId="0" fontId="0" fillId="4" borderId="66" xfId="0" applyFill="1" applyBorder="1" applyAlignment="1">
      <alignment vertical="center"/>
    </xf>
    <xf numFmtId="38" fontId="0" fillId="0" borderId="37" xfId="1" applyFont="1" applyBorder="1" applyAlignment="1" applyProtection="1">
      <alignment vertical="center"/>
    </xf>
    <xf numFmtId="177" fontId="0" fillId="0" borderId="66" xfId="0" applyNumberFormat="1" applyBorder="1" applyAlignment="1">
      <alignment vertical="center"/>
    </xf>
    <xf numFmtId="0" fontId="0" fillId="0" borderId="0" xfId="0" applyAlignment="1" applyProtection="1">
      <alignment vertical="center"/>
      <protection locked="0"/>
    </xf>
    <xf numFmtId="9" fontId="0" fillId="0" borderId="0" xfId="2" applyFont="1" applyFill="1" applyBorder="1" applyAlignment="1" applyProtection="1">
      <alignment vertical="center"/>
      <protection locked="0"/>
    </xf>
    <xf numFmtId="9" fontId="0" fillId="0" borderId="0" xfId="2" applyFont="1" applyAlignment="1" applyProtection="1">
      <protection locked="0"/>
    </xf>
    <xf numFmtId="0" fontId="0" fillId="0" borderId="30" xfId="0" applyBorder="1" applyProtection="1">
      <protection locked="0"/>
    </xf>
    <xf numFmtId="178" fontId="0" fillId="0" borderId="34" xfId="2" applyNumberFormat="1" applyFont="1" applyBorder="1" applyAlignment="1" applyProtection="1"/>
    <xf numFmtId="38" fontId="0" fillId="0" borderId="38" xfId="1" applyFont="1" applyBorder="1" applyAlignment="1" applyProtection="1"/>
    <xf numFmtId="178" fontId="0" fillId="0" borderId="42" xfId="2" applyNumberFormat="1" applyFont="1" applyBorder="1" applyAlignment="1" applyProtection="1"/>
    <xf numFmtId="38" fontId="0" fillId="0" borderId="11" xfId="1" applyFont="1" applyBorder="1" applyAlignment="1" applyProtection="1"/>
    <xf numFmtId="0" fontId="0" fillId="0" borderId="53" xfId="0" applyBorder="1"/>
    <xf numFmtId="0" fontId="0" fillId="0" borderId="54" xfId="0" applyBorder="1"/>
    <xf numFmtId="0" fontId="0" fillId="0" borderId="57" xfId="0" applyBorder="1"/>
    <xf numFmtId="0" fontId="0" fillId="0" borderId="58" xfId="0" applyBorder="1"/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25400</xdr:colOff>
      <xdr:row>6</xdr:row>
      <xdr:rowOff>711200</xdr:rowOff>
    </xdr:from>
    <xdr:to>
      <xdr:col>9</xdr:col>
      <xdr:colOff>17500</xdr:colOff>
      <xdr:row>21</xdr:row>
      <xdr:rowOff>377300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xmlns="" id="{E1534F43-A1B2-2F29-C7CC-10759911CDD0}"/>
            </a:ext>
          </a:extLst>
        </xdr:cNvPr>
        <xdr:cNvSpPr/>
      </xdr:nvSpPr>
      <xdr:spPr>
        <a:xfrm>
          <a:off x="387350" y="2206625"/>
          <a:ext cx="5773775" cy="5724000"/>
        </a:xfrm>
        <a:prstGeom prst="roundRect">
          <a:avLst>
            <a:gd name="adj" fmla="val 1588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736600</xdr:colOff>
      <xdr:row>6</xdr:row>
      <xdr:rowOff>711200</xdr:rowOff>
    </xdr:from>
    <xdr:to>
      <xdr:col>19</xdr:col>
      <xdr:colOff>4000</xdr:colOff>
      <xdr:row>21</xdr:row>
      <xdr:rowOff>377300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xmlns="" id="{13F1DB7A-9015-4AA3-BF79-E6F6B4A58BA9}"/>
            </a:ext>
          </a:extLst>
        </xdr:cNvPr>
        <xdr:cNvSpPr/>
      </xdr:nvSpPr>
      <xdr:spPr>
        <a:xfrm>
          <a:off x="9623425" y="2206625"/>
          <a:ext cx="4048950" cy="5724000"/>
        </a:xfrm>
        <a:prstGeom prst="roundRect">
          <a:avLst>
            <a:gd name="adj" fmla="val 1588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419100</xdr:colOff>
      <xdr:row>28</xdr:row>
      <xdr:rowOff>228600</xdr:rowOff>
    </xdr:from>
    <xdr:to>
      <xdr:col>5</xdr:col>
      <xdr:colOff>15300</xdr:colOff>
      <xdr:row>31</xdr:row>
      <xdr:rowOff>8700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xmlns="" id="{233A6BAB-7007-4162-BAB9-889F195F816B}"/>
            </a:ext>
          </a:extLst>
        </xdr:cNvPr>
        <xdr:cNvSpPr/>
      </xdr:nvSpPr>
      <xdr:spPr>
        <a:xfrm>
          <a:off x="2105025" y="9772650"/>
          <a:ext cx="1024950" cy="494475"/>
        </a:xfrm>
        <a:prstGeom prst="roundRect">
          <a:avLst>
            <a:gd name="adj" fmla="val 1588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6</xdr:row>
      <xdr:rowOff>711200</xdr:rowOff>
    </xdr:from>
    <xdr:to>
      <xdr:col>25</xdr:col>
      <xdr:colOff>12700</xdr:colOff>
      <xdr:row>21</xdr:row>
      <xdr:rowOff>377300</xdr:rowOff>
    </xdr:to>
    <xdr:sp macro="" textlink="">
      <xdr:nvSpPr>
        <xdr:cNvPr id="5" name="四角形: 角を丸くする 6">
          <a:extLst>
            <a:ext uri="{FF2B5EF4-FFF2-40B4-BE49-F238E27FC236}">
              <a16:creationId xmlns:a16="http://schemas.microsoft.com/office/drawing/2014/main" xmlns="" id="{88DA9F8B-685D-4FD1-8C0D-B8D9EDF453E8}"/>
            </a:ext>
          </a:extLst>
        </xdr:cNvPr>
        <xdr:cNvSpPr/>
      </xdr:nvSpPr>
      <xdr:spPr>
        <a:xfrm>
          <a:off x="17030700" y="2206625"/>
          <a:ext cx="746125" cy="5724000"/>
        </a:xfrm>
        <a:prstGeom prst="roundRect">
          <a:avLst>
            <a:gd name="adj" fmla="val 1588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803275</xdr:colOff>
      <xdr:row>3</xdr:row>
      <xdr:rowOff>12700</xdr:rowOff>
    </xdr:from>
    <xdr:to>
      <xdr:col>2</xdr:col>
      <xdr:colOff>1104900</xdr:colOff>
      <xdr:row>6</xdr:row>
      <xdr:rowOff>673100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xmlns="" id="{B5276E08-FA8D-432C-8426-033746FE4B45}"/>
            </a:ext>
          </a:extLst>
        </xdr:cNvPr>
        <xdr:cNvCxnSpPr/>
      </xdr:nvCxnSpPr>
      <xdr:spPr>
        <a:xfrm>
          <a:off x="1165225" y="793750"/>
          <a:ext cx="301625" cy="13747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0</xdr:colOff>
      <xdr:row>1</xdr:row>
      <xdr:rowOff>0</xdr:rowOff>
    </xdr:from>
    <xdr:ext cx="5827236" cy="56438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xmlns="" id="{6802E86F-6FD3-4892-8712-7CB5D3AC637C}"/>
            </a:ext>
          </a:extLst>
        </xdr:cNvPr>
        <xdr:cNvSpPr txBox="1"/>
      </xdr:nvSpPr>
      <xdr:spPr>
        <a:xfrm>
          <a:off x="361950" y="304800"/>
          <a:ext cx="5827236" cy="5643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　　　赤枠内をご記入下さい</a:t>
          </a:r>
          <a:endParaRPr lang="ja-JP" altLang="ja-JP">
            <a:solidFill>
              <a:srgbClr val="FF0000"/>
            </a:solidFill>
            <a:effectLst/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②入力の</a:t>
          </a:r>
          <a:r>
            <a:rPr kumimoji="1" lang="ja-JP" altLang="en-US" sz="1100" b="1" u="sng">
              <a:solidFill>
                <a:srgbClr val="FF0000"/>
              </a:solidFill>
            </a:rPr>
            <a:t>根拠</a:t>
          </a:r>
          <a:r>
            <a:rPr kumimoji="1" lang="ja-JP" altLang="en-US" sz="1100" b="1">
              <a:solidFill>
                <a:srgbClr val="FF0000"/>
              </a:solidFill>
            </a:rPr>
            <a:t>となった資料も併せてご提出下さい（メーカー仕様書、銘板画像、その他）</a:t>
          </a:r>
        </a:p>
      </xdr:txBody>
    </xdr:sp>
    <xdr:clientData/>
  </xdr:oneCellAnchor>
  <xdr:twoCellAnchor>
    <xdr:from>
      <xdr:col>2</xdr:col>
      <xdr:colOff>295275</xdr:colOff>
      <xdr:row>1</xdr:row>
      <xdr:rowOff>82550</xdr:rowOff>
    </xdr:from>
    <xdr:to>
      <xdr:col>2</xdr:col>
      <xdr:colOff>547275</xdr:colOff>
      <xdr:row>1</xdr:row>
      <xdr:rowOff>226550</xdr:rowOff>
    </xdr:to>
    <xdr:sp macro="" textlink="">
      <xdr:nvSpPr>
        <xdr:cNvPr id="8" name="四角形: 角を丸くする 11">
          <a:extLst>
            <a:ext uri="{FF2B5EF4-FFF2-40B4-BE49-F238E27FC236}">
              <a16:creationId xmlns:a16="http://schemas.microsoft.com/office/drawing/2014/main" xmlns="" id="{590FDDD6-B067-426B-BBBE-498B673FA336}"/>
            </a:ext>
          </a:extLst>
        </xdr:cNvPr>
        <xdr:cNvSpPr/>
      </xdr:nvSpPr>
      <xdr:spPr>
        <a:xfrm>
          <a:off x="657225" y="387350"/>
          <a:ext cx="252000" cy="144000"/>
        </a:xfrm>
        <a:prstGeom prst="roundRect">
          <a:avLst>
            <a:gd name="adj" fmla="val 1588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25400</xdr:colOff>
      <xdr:row>6</xdr:row>
      <xdr:rowOff>711200</xdr:rowOff>
    </xdr:from>
    <xdr:to>
      <xdr:col>9</xdr:col>
      <xdr:colOff>17500</xdr:colOff>
      <xdr:row>21</xdr:row>
      <xdr:rowOff>377300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xmlns="" id="{E1534F43-A1B2-2F29-C7CC-10759911CDD0}"/>
            </a:ext>
          </a:extLst>
        </xdr:cNvPr>
        <xdr:cNvSpPr/>
      </xdr:nvSpPr>
      <xdr:spPr>
        <a:xfrm>
          <a:off x="387350" y="2206625"/>
          <a:ext cx="5773775" cy="5724000"/>
        </a:xfrm>
        <a:prstGeom prst="roundRect">
          <a:avLst>
            <a:gd name="adj" fmla="val 1588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736600</xdr:colOff>
      <xdr:row>6</xdr:row>
      <xdr:rowOff>711200</xdr:rowOff>
    </xdr:from>
    <xdr:to>
      <xdr:col>19</xdr:col>
      <xdr:colOff>4000</xdr:colOff>
      <xdr:row>21</xdr:row>
      <xdr:rowOff>377300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xmlns="" id="{13F1DB7A-9015-4AA3-BF79-E6F6B4A58BA9}"/>
            </a:ext>
          </a:extLst>
        </xdr:cNvPr>
        <xdr:cNvSpPr/>
      </xdr:nvSpPr>
      <xdr:spPr>
        <a:xfrm>
          <a:off x="9623425" y="2206625"/>
          <a:ext cx="4048950" cy="5724000"/>
        </a:xfrm>
        <a:prstGeom prst="roundRect">
          <a:avLst>
            <a:gd name="adj" fmla="val 1588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419100</xdr:colOff>
      <xdr:row>28</xdr:row>
      <xdr:rowOff>228600</xdr:rowOff>
    </xdr:from>
    <xdr:to>
      <xdr:col>5</xdr:col>
      <xdr:colOff>15300</xdr:colOff>
      <xdr:row>31</xdr:row>
      <xdr:rowOff>8700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xmlns="" id="{233A6BAB-7007-4162-BAB9-889F195F816B}"/>
            </a:ext>
          </a:extLst>
        </xdr:cNvPr>
        <xdr:cNvSpPr/>
      </xdr:nvSpPr>
      <xdr:spPr>
        <a:xfrm>
          <a:off x="2105025" y="9772650"/>
          <a:ext cx="1024950" cy="494475"/>
        </a:xfrm>
        <a:prstGeom prst="roundRect">
          <a:avLst>
            <a:gd name="adj" fmla="val 1588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6</xdr:row>
      <xdr:rowOff>711200</xdr:rowOff>
    </xdr:from>
    <xdr:to>
      <xdr:col>25</xdr:col>
      <xdr:colOff>12700</xdr:colOff>
      <xdr:row>21</xdr:row>
      <xdr:rowOff>377300</xdr:rowOff>
    </xdr:to>
    <xdr:sp macro="" textlink="">
      <xdr:nvSpPr>
        <xdr:cNvPr id="5" name="四角形: 角を丸くする 6">
          <a:extLst>
            <a:ext uri="{FF2B5EF4-FFF2-40B4-BE49-F238E27FC236}">
              <a16:creationId xmlns:a16="http://schemas.microsoft.com/office/drawing/2014/main" xmlns="" id="{88DA9F8B-685D-4FD1-8C0D-B8D9EDF453E8}"/>
            </a:ext>
          </a:extLst>
        </xdr:cNvPr>
        <xdr:cNvSpPr/>
      </xdr:nvSpPr>
      <xdr:spPr>
        <a:xfrm>
          <a:off x="17030700" y="2206625"/>
          <a:ext cx="746125" cy="5724000"/>
        </a:xfrm>
        <a:prstGeom prst="roundRect">
          <a:avLst>
            <a:gd name="adj" fmla="val 1588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803275</xdr:colOff>
      <xdr:row>3</xdr:row>
      <xdr:rowOff>12700</xdr:rowOff>
    </xdr:from>
    <xdr:to>
      <xdr:col>2</xdr:col>
      <xdr:colOff>1104900</xdr:colOff>
      <xdr:row>6</xdr:row>
      <xdr:rowOff>673100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xmlns="" id="{B5276E08-FA8D-432C-8426-033746FE4B45}"/>
            </a:ext>
          </a:extLst>
        </xdr:cNvPr>
        <xdr:cNvCxnSpPr/>
      </xdr:nvCxnSpPr>
      <xdr:spPr>
        <a:xfrm>
          <a:off x="1165225" y="793750"/>
          <a:ext cx="301625" cy="13747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0</xdr:colOff>
      <xdr:row>1</xdr:row>
      <xdr:rowOff>0</xdr:rowOff>
    </xdr:from>
    <xdr:ext cx="5827236" cy="56438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xmlns="" id="{6802E86F-6FD3-4892-8712-7CB5D3AC637C}"/>
            </a:ext>
          </a:extLst>
        </xdr:cNvPr>
        <xdr:cNvSpPr txBox="1"/>
      </xdr:nvSpPr>
      <xdr:spPr>
        <a:xfrm>
          <a:off x="361950" y="304800"/>
          <a:ext cx="5827236" cy="5643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　　　赤枠内をご記入下さい</a:t>
          </a:r>
          <a:endParaRPr lang="ja-JP" altLang="ja-JP">
            <a:solidFill>
              <a:srgbClr val="FF0000"/>
            </a:solidFill>
            <a:effectLst/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②入力の</a:t>
          </a:r>
          <a:r>
            <a:rPr kumimoji="1" lang="ja-JP" altLang="en-US" sz="1100" b="1" u="sng">
              <a:solidFill>
                <a:srgbClr val="FF0000"/>
              </a:solidFill>
            </a:rPr>
            <a:t>根拠</a:t>
          </a:r>
          <a:r>
            <a:rPr kumimoji="1" lang="ja-JP" altLang="en-US" sz="1100" b="1">
              <a:solidFill>
                <a:srgbClr val="FF0000"/>
              </a:solidFill>
            </a:rPr>
            <a:t>となった資料も併せてご提出下さい（メーカー仕様書、銘板画像、その他）</a:t>
          </a:r>
        </a:p>
      </xdr:txBody>
    </xdr:sp>
    <xdr:clientData/>
  </xdr:oneCellAnchor>
  <xdr:twoCellAnchor>
    <xdr:from>
      <xdr:col>2</xdr:col>
      <xdr:colOff>295275</xdr:colOff>
      <xdr:row>1</xdr:row>
      <xdr:rowOff>82550</xdr:rowOff>
    </xdr:from>
    <xdr:to>
      <xdr:col>2</xdr:col>
      <xdr:colOff>547275</xdr:colOff>
      <xdr:row>1</xdr:row>
      <xdr:rowOff>226550</xdr:rowOff>
    </xdr:to>
    <xdr:sp macro="" textlink="">
      <xdr:nvSpPr>
        <xdr:cNvPr id="8" name="四角形: 角を丸くする 11">
          <a:extLst>
            <a:ext uri="{FF2B5EF4-FFF2-40B4-BE49-F238E27FC236}">
              <a16:creationId xmlns:a16="http://schemas.microsoft.com/office/drawing/2014/main" xmlns="" id="{590FDDD6-B067-426B-BBBE-498B673FA336}"/>
            </a:ext>
          </a:extLst>
        </xdr:cNvPr>
        <xdr:cNvSpPr/>
      </xdr:nvSpPr>
      <xdr:spPr>
        <a:xfrm>
          <a:off x="657225" y="387350"/>
          <a:ext cx="252000" cy="144000"/>
        </a:xfrm>
        <a:prstGeom prst="roundRect">
          <a:avLst>
            <a:gd name="adj" fmla="val 1588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25400</xdr:colOff>
      <xdr:row>6</xdr:row>
      <xdr:rowOff>711200</xdr:rowOff>
    </xdr:from>
    <xdr:to>
      <xdr:col>9</xdr:col>
      <xdr:colOff>17500</xdr:colOff>
      <xdr:row>21</xdr:row>
      <xdr:rowOff>377300</xdr:rowOff>
    </xdr:to>
    <xdr:sp macro="" textlink="">
      <xdr:nvSpPr>
        <xdr:cNvPr id="16" name="四角形: 角を丸くする 1">
          <a:extLst>
            <a:ext uri="{FF2B5EF4-FFF2-40B4-BE49-F238E27FC236}">
              <a16:creationId xmlns:a16="http://schemas.microsoft.com/office/drawing/2014/main" xmlns="" id="{E3BF0B1A-593F-4F5B-BD9E-96DB1918C10B}"/>
            </a:ext>
          </a:extLst>
        </xdr:cNvPr>
        <xdr:cNvSpPr/>
      </xdr:nvSpPr>
      <xdr:spPr>
        <a:xfrm>
          <a:off x="387350" y="2206625"/>
          <a:ext cx="5773775" cy="5724000"/>
        </a:xfrm>
        <a:prstGeom prst="roundRect">
          <a:avLst>
            <a:gd name="adj" fmla="val 1588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736600</xdr:colOff>
      <xdr:row>6</xdr:row>
      <xdr:rowOff>711200</xdr:rowOff>
    </xdr:from>
    <xdr:to>
      <xdr:col>19</xdr:col>
      <xdr:colOff>4000</xdr:colOff>
      <xdr:row>21</xdr:row>
      <xdr:rowOff>377300</xdr:rowOff>
    </xdr:to>
    <xdr:sp macro="" textlink="">
      <xdr:nvSpPr>
        <xdr:cNvPr id="17" name="四角形: 角を丸くする 2">
          <a:extLst>
            <a:ext uri="{FF2B5EF4-FFF2-40B4-BE49-F238E27FC236}">
              <a16:creationId xmlns:a16="http://schemas.microsoft.com/office/drawing/2014/main" xmlns="" id="{FBDEA494-E89A-4AF4-830E-1A8B42157D7E}"/>
            </a:ext>
          </a:extLst>
        </xdr:cNvPr>
        <xdr:cNvSpPr/>
      </xdr:nvSpPr>
      <xdr:spPr>
        <a:xfrm>
          <a:off x="9623425" y="2206625"/>
          <a:ext cx="4048950" cy="5724000"/>
        </a:xfrm>
        <a:prstGeom prst="roundRect">
          <a:avLst>
            <a:gd name="adj" fmla="val 1588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419100</xdr:colOff>
      <xdr:row>28</xdr:row>
      <xdr:rowOff>228600</xdr:rowOff>
    </xdr:from>
    <xdr:to>
      <xdr:col>5</xdr:col>
      <xdr:colOff>15300</xdr:colOff>
      <xdr:row>31</xdr:row>
      <xdr:rowOff>8700</xdr:rowOff>
    </xdr:to>
    <xdr:sp macro="" textlink="">
      <xdr:nvSpPr>
        <xdr:cNvPr id="18" name="四角形: 角を丸くする 3">
          <a:extLst>
            <a:ext uri="{FF2B5EF4-FFF2-40B4-BE49-F238E27FC236}">
              <a16:creationId xmlns:a16="http://schemas.microsoft.com/office/drawing/2014/main" xmlns="" id="{F1D833C9-D458-4CB2-92FE-C0B47E3FC896}"/>
            </a:ext>
          </a:extLst>
        </xdr:cNvPr>
        <xdr:cNvSpPr/>
      </xdr:nvSpPr>
      <xdr:spPr>
        <a:xfrm>
          <a:off x="2105025" y="9772650"/>
          <a:ext cx="1024950" cy="494475"/>
        </a:xfrm>
        <a:prstGeom prst="roundRect">
          <a:avLst>
            <a:gd name="adj" fmla="val 1588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6</xdr:row>
      <xdr:rowOff>711200</xdr:rowOff>
    </xdr:from>
    <xdr:to>
      <xdr:col>25</xdr:col>
      <xdr:colOff>12700</xdr:colOff>
      <xdr:row>21</xdr:row>
      <xdr:rowOff>377300</xdr:rowOff>
    </xdr:to>
    <xdr:sp macro="" textlink="">
      <xdr:nvSpPr>
        <xdr:cNvPr id="19" name="四角形: 角を丸くする 4">
          <a:extLst>
            <a:ext uri="{FF2B5EF4-FFF2-40B4-BE49-F238E27FC236}">
              <a16:creationId xmlns:a16="http://schemas.microsoft.com/office/drawing/2014/main" xmlns="" id="{947FACBE-CA75-405E-875D-C625733D5425}"/>
            </a:ext>
          </a:extLst>
        </xdr:cNvPr>
        <xdr:cNvSpPr/>
      </xdr:nvSpPr>
      <xdr:spPr>
        <a:xfrm>
          <a:off x="17030700" y="2206625"/>
          <a:ext cx="746125" cy="5724000"/>
        </a:xfrm>
        <a:prstGeom prst="roundRect">
          <a:avLst>
            <a:gd name="adj" fmla="val 1588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803275</xdr:colOff>
      <xdr:row>3</xdr:row>
      <xdr:rowOff>12700</xdr:rowOff>
    </xdr:from>
    <xdr:to>
      <xdr:col>2</xdr:col>
      <xdr:colOff>1104900</xdr:colOff>
      <xdr:row>6</xdr:row>
      <xdr:rowOff>673100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xmlns="" id="{54073EAB-B086-442A-8B34-A2090B9A61FE}"/>
            </a:ext>
          </a:extLst>
        </xdr:cNvPr>
        <xdr:cNvCxnSpPr/>
      </xdr:nvCxnSpPr>
      <xdr:spPr>
        <a:xfrm>
          <a:off x="1165225" y="793750"/>
          <a:ext cx="301625" cy="13747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0</xdr:colOff>
      <xdr:row>1</xdr:row>
      <xdr:rowOff>0</xdr:rowOff>
    </xdr:from>
    <xdr:ext cx="5827236" cy="564385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38869F0C-25F8-476A-9CCD-A1B20A0D1EAA}"/>
            </a:ext>
          </a:extLst>
        </xdr:cNvPr>
        <xdr:cNvSpPr txBox="1"/>
      </xdr:nvSpPr>
      <xdr:spPr>
        <a:xfrm>
          <a:off x="361950" y="304800"/>
          <a:ext cx="5827236" cy="5643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　　　赤枠内をご記入下さい</a:t>
          </a:r>
          <a:endParaRPr lang="ja-JP" altLang="ja-JP">
            <a:solidFill>
              <a:srgbClr val="FF0000"/>
            </a:solidFill>
            <a:effectLst/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②入力の</a:t>
          </a:r>
          <a:r>
            <a:rPr kumimoji="1" lang="ja-JP" altLang="en-US" sz="1100" b="1" u="sng">
              <a:solidFill>
                <a:srgbClr val="FF0000"/>
              </a:solidFill>
            </a:rPr>
            <a:t>根拠</a:t>
          </a:r>
          <a:r>
            <a:rPr kumimoji="1" lang="ja-JP" altLang="en-US" sz="1100" b="1">
              <a:solidFill>
                <a:srgbClr val="FF0000"/>
              </a:solidFill>
            </a:rPr>
            <a:t>となった資料も併せてご提出下さい（メーカー仕様書、銘板画像、その他）</a:t>
          </a:r>
        </a:p>
      </xdr:txBody>
    </xdr:sp>
    <xdr:clientData/>
  </xdr:oneCellAnchor>
  <xdr:twoCellAnchor>
    <xdr:from>
      <xdr:col>2</xdr:col>
      <xdr:colOff>295275</xdr:colOff>
      <xdr:row>1</xdr:row>
      <xdr:rowOff>82550</xdr:rowOff>
    </xdr:from>
    <xdr:to>
      <xdr:col>2</xdr:col>
      <xdr:colOff>547275</xdr:colOff>
      <xdr:row>1</xdr:row>
      <xdr:rowOff>226550</xdr:rowOff>
    </xdr:to>
    <xdr:sp macro="" textlink="">
      <xdr:nvSpPr>
        <xdr:cNvPr id="22" name="四角形: 角を丸くする 7">
          <a:extLst>
            <a:ext uri="{FF2B5EF4-FFF2-40B4-BE49-F238E27FC236}">
              <a16:creationId xmlns:a16="http://schemas.microsoft.com/office/drawing/2014/main" xmlns="" id="{9EE90B3D-559C-4D05-A5B7-33FE99B0FE10}"/>
            </a:ext>
          </a:extLst>
        </xdr:cNvPr>
        <xdr:cNvSpPr/>
      </xdr:nvSpPr>
      <xdr:spPr>
        <a:xfrm>
          <a:off x="657225" y="387350"/>
          <a:ext cx="252000" cy="144000"/>
        </a:xfrm>
        <a:prstGeom prst="roundRect">
          <a:avLst>
            <a:gd name="adj" fmla="val 1588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37"/>
  <sheetViews>
    <sheetView tabSelected="1" workbookViewId="0">
      <selection activeCell="E12" sqref="E12"/>
    </sheetView>
  </sheetViews>
  <sheetFormatPr defaultColWidth="9" defaultRowHeight="13.5"/>
  <cols>
    <col min="1" max="1" width="1.625" style="2" customWidth="1"/>
    <col min="2" max="2" width="3.125" style="2" customWidth="1"/>
    <col min="3" max="3" width="17.375" style="2" customWidth="1"/>
    <col min="4" max="4" width="5.625" style="2" bestFit="1" customWidth="1"/>
    <col min="5" max="5" width="13.125" style="2" customWidth="1"/>
    <col min="6" max="6" width="20.625" style="2" customWidth="1"/>
    <col min="7" max="7" width="5.625" style="2" customWidth="1"/>
    <col min="8" max="8" width="6" style="2" customWidth="1"/>
    <col min="9" max="9" width="7.5" style="2" bestFit="1" customWidth="1"/>
    <col min="10" max="10" width="7.625" style="2" bestFit="1" customWidth="1"/>
    <col min="11" max="11" width="9.125" style="2" customWidth="1"/>
    <col min="12" max="12" width="9.625" style="2" bestFit="1" customWidth="1"/>
    <col min="13" max="14" width="9.625" style="2" customWidth="1"/>
    <col min="15" max="15" width="13.375" style="2" customWidth="1"/>
    <col min="16" max="16" width="20.625" style="2" bestFit="1" customWidth="1"/>
    <col min="17" max="17" width="5.625" style="2" bestFit="1" customWidth="1"/>
    <col min="18" max="18" width="6" style="2" bestFit="1" customWidth="1"/>
    <col min="19" max="19" width="7.5" style="2" customWidth="1"/>
    <col min="20" max="20" width="7.625" style="2" bestFit="1" customWidth="1"/>
    <col min="21" max="24" width="9.125" style="2" customWidth="1"/>
    <col min="25" max="25" width="9.625" style="2" bestFit="1" customWidth="1"/>
    <col min="26" max="26" width="8.625" style="2" customWidth="1"/>
    <col min="27" max="16384" width="9" style="2"/>
  </cols>
  <sheetData>
    <row r="1" spans="2:26" ht="17.25">
      <c r="B1" s="1" t="s">
        <v>36</v>
      </c>
    </row>
    <row r="2" spans="2:26" ht="17.25">
      <c r="B2" s="1"/>
      <c r="L2" s="3" t="s">
        <v>0</v>
      </c>
      <c r="M2" s="4"/>
      <c r="N2" s="4"/>
    </row>
    <row r="4" spans="2:26" ht="14.25" thickBot="1"/>
    <row r="5" spans="2:26">
      <c r="B5" s="5"/>
      <c r="C5" s="6"/>
      <c r="D5" s="6"/>
      <c r="E5" s="7"/>
      <c r="F5" s="8"/>
      <c r="G5" s="8"/>
      <c r="H5" s="8"/>
      <c r="I5" s="9" t="s">
        <v>1</v>
      </c>
      <c r="J5" s="8"/>
      <c r="K5" s="8"/>
      <c r="L5" s="8"/>
      <c r="M5" s="8"/>
      <c r="N5" s="10"/>
      <c r="O5" s="8"/>
      <c r="P5" s="8"/>
      <c r="Q5" s="8"/>
      <c r="R5" s="8"/>
      <c r="S5" s="9" t="s">
        <v>2</v>
      </c>
      <c r="T5" s="8"/>
      <c r="U5" s="8"/>
      <c r="V5" s="8"/>
      <c r="W5" s="8"/>
      <c r="X5" s="8"/>
      <c r="Y5" s="8"/>
      <c r="Z5" s="11"/>
    </row>
    <row r="6" spans="2:26">
      <c r="B6" s="12"/>
      <c r="C6" s="13"/>
      <c r="D6" s="13"/>
      <c r="E6" s="14" t="s">
        <v>37</v>
      </c>
      <c r="F6" s="15" t="s">
        <v>3</v>
      </c>
      <c r="G6" s="15" t="s">
        <v>4</v>
      </c>
      <c r="H6" s="16"/>
      <c r="I6" s="17" t="s">
        <v>5</v>
      </c>
      <c r="J6" s="18"/>
      <c r="K6" s="19" t="s">
        <v>6</v>
      </c>
      <c r="L6" s="20"/>
      <c r="M6" s="21" t="s">
        <v>7</v>
      </c>
      <c r="N6" s="22" t="s">
        <v>8</v>
      </c>
      <c r="O6" s="23" t="s">
        <v>38</v>
      </c>
      <c r="P6" s="24" t="s">
        <v>3</v>
      </c>
      <c r="Q6" s="15" t="s">
        <v>4</v>
      </c>
      <c r="R6" s="16"/>
      <c r="S6" s="17" t="s">
        <v>5</v>
      </c>
      <c r="T6" s="18"/>
      <c r="U6" s="19" t="s">
        <v>6</v>
      </c>
      <c r="V6" s="20"/>
      <c r="W6" s="21" t="s">
        <v>7</v>
      </c>
      <c r="X6" s="25" t="s">
        <v>8</v>
      </c>
      <c r="Y6" s="26" t="s">
        <v>9</v>
      </c>
      <c r="Z6" s="27" t="s">
        <v>10</v>
      </c>
    </row>
    <row r="7" spans="2:26" ht="41.25" thickBot="1">
      <c r="B7" s="28" t="s">
        <v>39</v>
      </c>
      <c r="C7" s="29" t="s">
        <v>11</v>
      </c>
      <c r="D7" s="30" t="s">
        <v>12</v>
      </c>
      <c r="E7" s="31"/>
      <c r="F7" s="32"/>
      <c r="G7" s="32"/>
      <c r="H7" s="33" t="s">
        <v>13</v>
      </c>
      <c r="I7" s="33" t="s">
        <v>40</v>
      </c>
      <c r="J7" s="33" t="s">
        <v>41</v>
      </c>
      <c r="K7" s="34" t="s">
        <v>14</v>
      </c>
      <c r="L7" s="35" t="s">
        <v>42</v>
      </c>
      <c r="M7" s="36"/>
      <c r="N7" s="37"/>
      <c r="O7" s="38"/>
      <c r="P7" s="39"/>
      <c r="Q7" s="32"/>
      <c r="R7" s="33" t="s">
        <v>13</v>
      </c>
      <c r="S7" s="33" t="s">
        <v>43</v>
      </c>
      <c r="T7" s="33" t="s">
        <v>41</v>
      </c>
      <c r="U7" s="34" t="s">
        <v>14</v>
      </c>
      <c r="V7" s="35" t="s">
        <v>42</v>
      </c>
      <c r="W7" s="36"/>
      <c r="X7" s="40"/>
      <c r="Y7" s="41"/>
      <c r="Z7" s="42"/>
    </row>
    <row r="8" spans="2:26" ht="14.25" thickTop="1">
      <c r="B8" s="43">
        <v>1</v>
      </c>
      <c r="C8" s="44"/>
      <c r="D8" s="45"/>
      <c r="E8" s="46"/>
      <c r="F8" s="47"/>
      <c r="G8" s="47"/>
      <c r="H8" s="48"/>
      <c r="I8" s="49"/>
      <c r="J8" s="50">
        <f>IF(I8&gt;0,I8/H8,0)</f>
        <v>0</v>
      </c>
      <c r="K8" s="51">
        <f>G8*H8</f>
        <v>0</v>
      </c>
      <c r="L8" s="52">
        <f>G8*I8</f>
        <v>0</v>
      </c>
      <c r="M8" s="51">
        <f>D8*K8/1000</f>
        <v>0</v>
      </c>
      <c r="N8" s="53">
        <f t="shared" ref="N8:N22" si="0">M8*$E$30</f>
        <v>0</v>
      </c>
      <c r="O8" s="54"/>
      <c r="P8" s="55"/>
      <c r="Q8" s="56"/>
      <c r="R8" s="48"/>
      <c r="S8" s="49"/>
      <c r="T8" s="50">
        <f>IF(S8&gt;0,S8/R8,0)</f>
        <v>0</v>
      </c>
      <c r="U8" s="51">
        <f>Q8*R8</f>
        <v>0</v>
      </c>
      <c r="V8" s="52">
        <f>Q8*S8</f>
        <v>0</v>
      </c>
      <c r="W8" s="57">
        <f>D8*U8/1000</f>
        <v>0</v>
      </c>
      <c r="X8" s="58">
        <f t="shared" ref="X8:X22" si="1">W8*$E$30</f>
        <v>0</v>
      </c>
      <c r="Y8" s="44"/>
      <c r="Z8" s="59" t="str">
        <f t="shared" ref="Z8:Z9" si="2">IF(Y8&gt;0,T8/Y8,"")</f>
        <v/>
      </c>
    </row>
    <row r="9" spans="2:26">
      <c r="B9" s="60">
        <v>2</v>
      </c>
      <c r="C9" s="61"/>
      <c r="D9" s="62"/>
      <c r="E9" s="63"/>
      <c r="F9" s="64"/>
      <c r="G9" s="64"/>
      <c r="H9" s="65"/>
      <c r="I9" s="66"/>
      <c r="J9" s="67">
        <f t="shared" ref="J9:J22" si="3">IF(I9&gt;0,I9/H9,0)</f>
        <v>0</v>
      </c>
      <c r="K9" s="68">
        <f t="shared" ref="K9:K22" si="4">G9*H9</f>
        <v>0</v>
      </c>
      <c r="L9" s="69">
        <f t="shared" ref="L9:L22" si="5">G9*I9</f>
        <v>0</v>
      </c>
      <c r="M9" s="68">
        <f t="shared" ref="M9:M22" si="6">D9*K9/1000</f>
        <v>0</v>
      </c>
      <c r="N9" s="70">
        <f t="shared" si="0"/>
        <v>0</v>
      </c>
      <c r="O9" s="71"/>
      <c r="P9" s="72"/>
      <c r="Q9" s="73"/>
      <c r="R9" s="65"/>
      <c r="S9" s="66"/>
      <c r="T9" s="67">
        <f t="shared" ref="T9:T22" si="7">IF(S9&gt;0,S9/R9,0)</f>
        <v>0</v>
      </c>
      <c r="U9" s="68">
        <f t="shared" ref="U9:U22" si="8">Q9*R9</f>
        <v>0</v>
      </c>
      <c r="V9" s="69">
        <f t="shared" ref="V9:V22" si="9">Q9*S9</f>
        <v>0</v>
      </c>
      <c r="W9" s="74">
        <f t="shared" ref="W9:W22" si="10">D9*U9/1000</f>
        <v>0</v>
      </c>
      <c r="X9" s="75">
        <f t="shared" si="1"/>
        <v>0</v>
      </c>
      <c r="Y9" s="61"/>
      <c r="Z9" s="76" t="str">
        <f t="shared" si="2"/>
        <v/>
      </c>
    </row>
    <row r="10" spans="2:26">
      <c r="B10" s="43">
        <v>3</v>
      </c>
      <c r="C10" s="61"/>
      <c r="D10" s="62"/>
      <c r="E10" s="63"/>
      <c r="F10" s="64"/>
      <c r="G10" s="64"/>
      <c r="H10" s="65"/>
      <c r="I10" s="66"/>
      <c r="J10" s="67">
        <f t="shared" si="3"/>
        <v>0</v>
      </c>
      <c r="K10" s="68">
        <f t="shared" si="4"/>
        <v>0</v>
      </c>
      <c r="L10" s="69">
        <f t="shared" si="5"/>
        <v>0</v>
      </c>
      <c r="M10" s="68">
        <f t="shared" si="6"/>
        <v>0</v>
      </c>
      <c r="N10" s="70">
        <f t="shared" si="0"/>
        <v>0</v>
      </c>
      <c r="O10" s="71"/>
      <c r="P10" s="72"/>
      <c r="Q10" s="73"/>
      <c r="R10" s="65"/>
      <c r="S10" s="66"/>
      <c r="T10" s="67">
        <f t="shared" si="7"/>
        <v>0</v>
      </c>
      <c r="U10" s="68">
        <f t="shared" si="8"/>
        <v>0</v>
      </c>
      <c r="V10" s="69">
        <f t="shared" si="9"/>
        <v>0</v>
      </c>
      <c r="W10" s="74">
        <f t="shared" si="10"/>
        <v>0</v>
      </c>
      <c r="X10" s="75">
        <f t="shared" si="1"/>
        <v>0</v>
      </c>
      <c r="Y10" s="61"/>
      <c r="Z10" s="76" t="str">
        <f>IF(Y10&gt;0,T10/Y10,"")</f>
        <v/>
      </c>
    </row>
    <row r="11" spans="2:26">
      <c r="B11" s="60">
        <v>4</v>
      </c>
      <c r="C11" s="61"/>
      <c r="D11" s="62"/>
      <c r="E11" s="63"/>
      <c r="F11" s="64"/>
      <c r="G11" s="64"/>
      <c r="H11" s="65"/>
      <c r="I11" s="66"/>
      <c r="J11" s="67">
        <f t="shared" si="3"/>
        <v>0</v>
      </c>
      <c r="K11" s="68">
        <f t="shared" si="4"/>
        <v>0</v>
      </c>
      <c r="L11" s="69">
        <f t="shared" si="5"/>
        <v>0</v>
      </c>
      <c r="M11" s="68">
        <f t="shared" si="6"/>
        <v>0</v>
      </c>
      <c r="N11" s="70">
        <f t="shared" si="0"/>
        <v>0</v>
      </c>
      <c r="O11" s="71"/>
      <c r="P11" s="72"/>
      <c r="Q11" s="73"/>
      <c r="R11" s="65"/>
      <c r="S11" s="66"/>
      <c r="T11" s="67">
        <f t="shared" si="7"/>
        <v>0</v>
      </c>
      <c r="U11" s="68">
        <f t="shared" si="8"/>
        <v>0</v>
      </c>
      <c r="V11" s="69">
        <f t="shared" si="9"/>
        <v>0</v>
      </c>
      <c r="W11" s="74">
        <f t="shared" si="10"/>
        <v>0</v>
      </c>
      <c r="X11" s="75">
        <f t="shared" si="1"/>
        <v>0</v>
      </c>
      <c r="Y11" s="61"/>
      <c r="Z11" s="76" t="str">
        <f t="shared" ref="Z11:Z22" si="11">IF(Y11&gt;0,T11/Y11,"")</f>
        <v/>
      </c>
    </row>
    <row r="12" spans="2:26">
      <c r="B12" s="43">
        <v>5</v>
      </c>
      <c r="C12" s="61"/>
      <c r="D12" s="62"/>
      <c r="E12" s="63"/>
      <c r="F12" s="64"/>
      <c r="G12" s="64"/>
      <c r="H12" s="65"/>
      <c r="I12" s="66"/>
      <c r="J12" s="67">
        <f t="shared" si="3"/>
        <v>0</v>
      </c>
      <c r="K12" s="68">
        <f t="shared" si="4"/>
        <v>0</v>
      </c>
      <c r="L12" s="69">
        <f t="shared" si="5"/>
        <v>0</v>
      </c>
      <c r="M12" s="68">
        <f t="shared" si="6"/>
        <v>0</v>
      </c>
      <c r="N12" s="70">
        <f t="shared" si="0"/>
        <v>0</v>
      </c>
      <c r="O12" s="71"/>
      <c r="P12" s="72"/>
      <c r="Q12" s="73"/>
      <c r="R12" s="65"/>
      <c r="S12" s="66"/>
      <c r="T12" s="67">
        <f t="shared" si="7"/>
        <v>0</v>
      </c>
      <c r="U12" s="68">
        <f t="shared" si="8"/>
        <v>0</v>
      </c>
      <c r="V12" s="69">
        <f t="shared" si="9"/>
        <v>0</v>
      </c>
      <c r="W12" s="74">
        <f t="shared" si="10"/>
        <v>0</v>
      </c>
      <c r="X12" s="75">
        <f t="shared" si="1"/>
        <v>0</v>
      </c>
      <c r="Y12" s="61"/>
      <c r="Z12" s="76" t="str">
        <f t="shared" si="11"/>
        <v/>
      </c>
    </row>
    <row r="13" spans="2:26">
      <c r="B13" s="60">
        <v>6</v>
      </c>
      <c r="C13" s="61"/>
      <c r="D13" s="62"/>
      <c r="E13" s="63"/>
      <c r="F13" s="64"/>
      <c r="G13" s="64"/>
      <c r="H13" s="65"/>
      <c r="I13" s="66"/>
      <c r="J13" s="67">
        <f t="shared" si="3"/>
        <v>0</v>
      </c>
      <c r="K13" s="68">
        <f t="shared" si="4"/>
        <v>0</v>
      </c>
      <c r="L13" s="69">
        <f t="shared" si="5"/>
        <v>0</v>
      </c>
      <c r="M13" s="68">
        <f t="shared" si="6"/>
        <v>0</v>
      </c>
      <c r="N13" s="70">
        <f t="shared" si="0"/>
        <v>0</v>
      </c>
      <c r="O13" s="71"/>
      <c r="P13" s="72"/>
      <c r="Q13" s="73"/>
      <c r="R13" s="65"/>
      <c r="S13" s="66"/>
      <c r="T13" s="67">
        <f t="shared" si="7"/>
        <v>0</v>
      </c>
      <c r="U13" s="68">
        <f t="shared" si="8"/>
        <v>0</v>
      </c>
      <c r="V13" s="69">
        <f t="shared" si="9"/>
        <v>0</v>
      </c>
      <c r="W13" s="74">
        <f t="shared" si="10"/>
        <v>0</v>
      </c>
      <c r="X13" s="75">
        <f t="shared" si="1"/>
        <v>0</v>
      </c>
      <c r="Y13" s="61"/>
      <c r="Z13" s="76" t="str">
        <f t="shared" si="11"/>
        <v/>
      </c>
    </row>
    <row r="14" spans="2:26">
      <c r="B14" s="43">
        <v>7</v>
      </c>
      <c r="C14" s="61"/>
      <c r="D14" s="62"/>
      <c r="E14" s="63"/>
      <c r="F14" s="64"/>
      <c r="G14" s="64"/>
      <c r="H14" s="65"/>
      <c r="I14" s="66"/>
      <c r="J14" s="67">
        <f t="shared" si="3"/>
        <v>0</v>
      </c>
      <c r="K14" s="68">
        <f t="shared" si="4"/>
        <v>0</v>
      </c>
      <c r="L14" s="69">
        <f t="shared" si="5"/>
        <v>0</v>
      </c>
      <c r="M14" s="68">
        <f t="shared" si="6"/>
        <v>0</v>
      </c>
      <c r="N14" s="70">
        <f t="shared" si="0"/>
        <v>0</v>
      </c>
      <c r="O14" s="71"/>
      <c r="P14" s="72"/>
      <c r="Q14" s="73"/>
      <c r="R14" s="65"/>
      <c r="S14" s="66"/>
      <c r="T14" s="67">
        <f t="shared" si="7"/>
        <v>0</v>
      </c>
      <c r="U14" s="68">
        <f t="shared" si="8"/>
        <v>0</v>
      </c>
      <c r="V14" s="69">
        <f t="shared" si="9"/>
        <v>0</v>
      </c>
      <c r="W14" s="74">
        <f t="shared" si="10"/>
        <v>0</v>
      </c>
      <c r="X14" s="75">
        <f t="shared" si="1"/>
        <v>0</v>
      </c>
      <c r="Y14" s="61"/>
      <c r="Z14" s="76" t="str">
        <f t="shared" si="11"/>
        <v/>
      </c>
    </row>
    <row r="15" spans="2:26">
      <c r="B15" s="60">
        <v>8</v>
      </c>
      <c r="C15" s="61"/>
      <c r="D15" s="62"/>
      <c r="E15" s="63"/>
      <c r="F15" s="64"/>
      <c r="G15" s="64"/>
      <c r="H15" s="65"/>
      <c r="I15" s="66"/>
      <c r="J15" s="67">
        <f t="shared" si="3"/>
        <v>0</v>
      </c>
      <c r="K15" s="68">
        <f t="shared" si="4"/>
        <v>0</v>
      </c>
      <c r="L15" s="69">
        <f t="shared" si="5"/>
        <v>0</v>
      </c>
      <c r="M15" s="68">
        <f t="shared" si="6"/>
        <v>0</v>
      </c>
      <c r="N15" s="70">
        <f t="shared" si="0"/>
        <v>0</v>
      </c>
      <c r="O15" s="71"/>
      <c r="P15" s="72"/>
      <c r="Q15" s="73"/>
      <c r="R15" s="65"/>
      <c r="S15" s="66"/>
      <c r="T15" s="67">
        <f t="shared" si="7"/>
        <v>0</v>
      </c>
      <c r="U15" s="68">
        <f t="shared" si="8"/>
        <v>0</v>
      </c>
      <c r="V15" s="69">
        <f t="shared" si="9"/>
        <v>0</v>
      </c>
      <c r="W15" s="74">
        <f t="shared" si="10"/>
        <v>0</v>
      </c>
      <c r="X15" s="75">
        <f t="shared" si="1"/>
        <v>0</v>
      </c>
      <c r="Y15" s="61"/>
      <c r="Z15" s="76" t="str">
        <f t="shared" si="11"/>
        <v/>
      </c>
    </row>
    <row r="16" spans="2:26">
      <c r="B16" s="43">
        <v>9</v>
      </c>
      <c r="C16" s="61"/>
      <c r="D16" s="62"/>
      <c r="E16" s="63"/>
      <c r="F16" s="64"/>
      <c r="G16" s="64"/>
      <c r="H16" s="65"/>
      <c r="I16" s="66"/>
      <c r="J16" s="67">
        <f t="shared" si="3"/>
        <v>0</v>
      </c>
      <c r="K16" s="68">
        <f t="shared" si="4"/>
        <v>0</v>
      </c>
      <c r="L16" s="69">
        <f t="shared" si="5"/>
        <v>0</v>
      </c>
      <c r="M16" s="68">
        <f t="shared" si="6"/>
        <v>0</v>
      </c>
      <c r="N16" s="70">
        <f t="shared" si="0"/>
        <v>0</v>
      </c>
      <c r="O16" s="71"/>
      <c r="P16" s="72"/>
      <c r="Q16" s="73"/>
      <c r="R16" s="65"/>
      <c r="S16" s="66"/>
      <c r="T16" s="67">
        <f t="shared" si="7"/>
        <v>0</v>
      </c>
      <c r="U16" s="68">
        <f t="shared" si="8"/>
        <v>0</v>
      </c>
      <c r="V16" s="69">
        <f t="shared" si="9"/>
        <v>0</v>
      </c>
      <c r="W16" s="74">
        <f t="shared" si="10"/>
        <v>0</v>
      </c>
      <c r="X16" s="75">
        <f t="shared" si="1"/>
        <v>0</v>
      </c>
      <c r="Y16" s="61"/>
      <c r="Z16" s="76" t="str">
        <f t="shared" si="11"/>
        <v/>
      </c>
    </row>
    <row r="17" spans="2:31">
      <c r="B17" s="60">
        <v>10</v>
      </c>
      <c r="C17" s="61"/>
      <c r="D17" s="62"/>
      <c r="E17" s="63"/>
      <c r="F17" s="64"/>
      <c r="G17" s="64"/>
      <c r="H17" s="65"/>
      <c r="I17" s="66"/>
      <c r="J17" s="67">
        <f t="shared" si="3"/>
        <v>0</v>
      </c>
      <c r="K17" s="68">
        <f t="shared" si="4"/>
        <v>0</v>
      </c>
      <c r="L17" s="69">
        <f t="shared" si="5"/>
        <v>0</v>
      </c>
      <c r="M17" s="68">
        <f t="shared" si="6"/>
        <v>0</v>
      </c>
      <c r="N17" s="70">
        <f t="shared" si="0"/>
        <v>0</v>
      </c>
      <c r="O17" s="71"/>
      <c r="P17" s="72"/>
      <c r="Q17" s="73"/>
      <c r="R17" s="65"/>
      <c r="S17" s="66"/>
      <c r="T17" s="67">
        <f t="shared" si="7"/>
        <v>0</v>
      </c>
      <c r="U17" s="68">
        <f t="shared" si="8"/>
        <v>0</v>
      </c>
      <c r="V17" s="69">
        <f t="shared" si="9"/>
        <v>0</v>
      </c>
      <c r="W17" s="74">
        <f t="shared" si="10"/>
        <v>0</v>
      </c>
      <c r="X17" s="75">
        <f t="shared" si="1"/>
        <v>0</v>
      </c>
      <c r="Y17" s="61"/>
      <c r="Z17" s="76" t="str">
        <f t="shared" si="11"/>
        <v/>
      </c>
    </row>
    <row r="18" spans="2:31">
      <c r="B18" s="43">
        <v>11</v>
      </c>
      <c r="C18" s="61"/>
      <c r="D18" s="62"/>
      <c r="E18" s="63"/>
      <c r="F18" s="64"/>
      <c r="G18" s="64"/>
      <c r="H18" s="65"/>
      <c r="I18" s="66"/>
      <c r="J18" s="67">
        <f t="shared" si="3"/>
        <v>0</v>
      </c>
      <c r="K18" s="68">
        <f t="shared" si="4"/>
        <v>0</v>
      </c>
      <c r="L18" s="69">
        <f t="shared" si="5"/>
        <v>0</v>
      </c>
      <c r="M18" s="68">
        <f t="shared" si="6"/>
        <v>0</v>
      </c>
      <c r="N18" s="70">
        <f t="shared" si="0"/>
        <v>0</v>
      </c>
      <c r="O18" s="71"/>
      <c r="P18" s="72"/>
      <c r="Q18" s="73"/>
      <c r="R18" s="65"/>
      <c r="S18" s="66"/>
      <c r="T18" s="67">
        <f t="shared" si="7"/>
        <v>0</v>
      </c>
      <c r="U18" s="68">
        <f t="shared" si="8"/>
        <v>0</v>
      </c>
      <c r="V18" s="69">
        <f t="shared" si="9"/>
        <v>0</v>
      </c>
      <c r="W18" s="74">
        <f t="shared" si="10"/>
        <v>0</v>
      </c>
      <c r="X18" s="75">
        <f t="shared" si="1"/>
        <v>0</v>
      </c>
      <c r="Y18" s="61"/>
      <c r="Z18" s="76" t="str">
        <f t="shared" si="11"/>
        <v/>
      </c>
    </row>
    <row r="19" spans="2:31">
      <c r="B19" s="60">
        <v>12</v>
      </c>
      <c r="C19" s="61"/>
      <c r="D19" s="62"/>
      <c r="E19" s="63"/>
      <c r="F19" s="64"/>
      <c r="G19" s="64"/>
      <c r="H19" s="65"/>
      <c r="I19" s="66"/>
      <c r="J19" s="67">
        <f t="shared" si="3"/>
        <v>0</v>
      </c>
      <c r="K19" s="68">
        <f t="shared" si="4"/>
        <v>0</v>
      </c>
      <c r="L19" s="69">
        <f t="shared" si="5"/>
        <v>0</v>
      </c>
      <c r="M19" s="68">
        <f t="shared" si="6"/>
        <v>0</v>
      </c>
      <c r="N19" s="70">
        <f t="shared" si="0"/>
        <v>0</v>
      </c>
      <c r="O19" s="71"/>
      <c r="P19" s="72"/>
      <c r="Q19" s="73"/>
      <c r="R19" s="65"/>
      <c r="S19" s="66"/>
      <c r="T19" s="67">
        <f t="shared" si="7"/>
        <v>0</v>
      </c>
      <c r="U19" s="68">
        <f t="shared" si="8"/>
        <v>0</v>
      </c>
      <c r="V19" s="69">
        <f t="shared" si="9"/>
        <v>0</v>
      </c>
      <c r="W19" s="74">
        <f t="shared" si="10"/>
        <v>0</v>
      </c>
      <c r="X19" s="75">
        <f t="shared" si="1"/>
        <v>0</v>
      </c>
      <c r="Y19" s="61"/>
      <c r="Z19" s="76" t="str">
        <f t="shared" si="11"/>
        <v/>
      </c>
    </row>
    <row r="20" spans="2:31">
      <c r="B20" s="43">
        <v>13</v>
      </c>
      <c r="C20" s="61"/>
      <c r="D20" s="62"/>
      <c r="E20" s="63"/>
      <c r="F20" s="64"/>
      <c r="G20" s="64"/>
      <c r="H20" s="65"/>
      <c r="I20" s="66"/>
      <c r="J20" s="67">
        <f t="shared" si="3"/>
        <v>0</v>
      </c>
      <c r="K20" s="68">
        <f t="shared" si="4"/>
        <v>0</v>
      </c>
      <c r="L20" s="69">
        <f t="shared" si="5"/>
        <v>0</v>
      </c>
      <c r="M20" s="68">
        <f t="shared" si="6"/>
        <v>0</v>
      </c>
      <c r="N20" s="70">
        <f t="shared" si="0"/>
        <v>0</v>
      </c>
      <c r="O20" s="71"/>
      <c r="P20" s="72"/>
      <c r="Q20" s="73"/>
      <c r="R20" s="65"/>
      <c r="S20" s="66"/>
      <c r="T20" s="67">
        <f t="shared" si="7"/>
        <v>0</v>
      </c>
      <c r="U20" s="68">
        <f t="shared" si="8"/>
        <v>0</v>
      </c>
      <c r="V20" s="69">
        <f t="shared" si="9"/>
        <v>0</v>
      </c>
      <c r="W20" s="74">
        <f t="shared" si="10"/>
        <v>0</v>
      </c>
      <c r="X20" s="75">
        <f t="shared" si="1"/>
        <v>0</v>
      </c>
      <c r="Y20" s="61"/>
      <c r="Z20" s="76" t="str">
        <f t="shared" si="11"/>
        <v/>
      </c>
    </row>
    <row r="21" spans="2:31">
      <c r="B21" s="60">
        <v>14</v>
      </c>
      <c r="C21" s="61"/>
      <c r="D21" s="62"/>
      <c r="E21" s="63"/>
      <c r="F21" s="64"/>
      <c r="G21" s="64"/>
      <c r="H21" s="65"/>
      <c r="I21" s="66"/>
      <c r="J21" s="67">
        <f t="shared" si="3"/>
        <v>0</v>
      </c>
      <c r="K21" s="68">
        <f t="shared" si="4"/>
        <v>0</v>
      </c>
      <c r="L21" s="69">
        <f t="shared" si="5"/>
        <v>0</v>
      </c>
      <c r="M21" s="68">
        <f t="shared" si="6"/>
        <v>0</v>
      </c>
      <c r="N21" s="70">
        <f t="shared" si="0"/>
        <v>0</v>
      </c>
      <c r="O21" s="71"/>
      <c r="P21" s="72"/>
      <c r="Q21" s="73"/>
      <c r="R21" s="65"/>
      <c r="S21" s="66"/>
      <c r="T21" s="67">
        <f t="shared" si="7"/>
        <v>0</v>
      </c>
      <c r="U21" s="68">
        <f t="shared" si="8"/>
        <v>0</v>
      </c>
      <c r="V21" s="69">
        <f t="shared" si="9"/>
        <v>0</v>
      </c>
      <c r="W21" s="74">
        <f t="shared" si="10"/>
        <v>0</v>
      </c>
      <c r="X21" s="75">
        <f t="shared" si="1"/>
        <v>0</v>
      </c>
      <c r="Y21" s="61"/>
      <c r="Z21" s="76" t="str">
        <f t="shared" si="11"/>
        <v/>
      </c>
    </row>
    <row r="22" spans="2:31" ht="14.25" thickBot="1">
      <c r="B22" s="77">
        <v>15</v>
      </c>
      <c r="C22" s="78"/>
      <c r="D22" s="79"/>
      <c r="E22" s="80"/>
      <c r="F22" s="81"/>
      <c r="G22" s="82"/>
      <c r="H22" s="83"/>
      <c r="I22" s="84"/>
      <c r="J22" s="85">
        <f t="shared" si="3"/>
        <v>0</v>
      </c>
      <c r="K22" s="86">
        <f t="shared" si="4"/>
        <v>0</v>
      </c>
      <c r="L22" s="87">
        <f t="shared" si="5"/>
        <v>0</v>
      </c>
      <c r="M22" s="86">
        <f t="shared" si="6"/>
        <v>0</v>
      </c>
      <c r="N22" s="88">
        <f t="shared" si="0"/>
        <v>0</v>
      </c>
      <c r="O22" s="89"/>
      <c r="P22" s="90"/>
      <c r="Q22" s="91"/>
      <c r="R22" s="83"/>
      <c r="S22" s="84"/>
      <c r="T22" s="85">
        <f t="shared" si="7"/>
        <v>0</v>
      </c>
      <c r="U22" s="86">
        <f t="shared" si="8"/>
        <v>0</v>
      </c>
      <c r="V22" s="87">
        <f t="shared" si="9"/>
        <v>0</v>
      </c>
      <c r="W22" s="92">
        <f t="shared" si="10"/>
        <v>0</v>
      </c>
      <c r="X22" s="93">
        <f t="shared" si="1"/>
        <v>0</v>
      </c>
      <c r="Y22" s="78"/>
      <c r="Z22" s="94" t="str">
        <f t="shared" si="11"/>
        <v/>
      </c>
    </row>
    <row r="23" spans="2:31" ht="14.25" thickBot="1">
      <c r="B23" s="95"/>
      <c r="C23" s="96"/>
      <c r="D23" s="96"/>
      <c r="E23" s="96"/>
      <c r="F23" s="96"/>
      <c r="G23" s="96"/>
      <c r="H23" s="96"/>
      <c r="I23" s="96"/>
      <c r="J23" s="97" t="s">
        <v>15</v>
      </c>
      <c r="K23" s="98">
        <f>SUM(K8:K22)</f>
        <v>0</v>
      </c>
      <c r="L23" s="99">
        <f>SUM(L8:L22)</f>
        <v>0</v>
      </c>
      <c r="M23" s="98">
        <f>SUM(M8:M22)</f>
        <v>0</v>
      </c>
      <c r="N23" s="100">
        <f>SUM(N8:N22)</f>
        <v>0</v>
      </c>
      <c r="O23" s="101"/>
      <c r="P23" s="96"/>
      <c r="Q23" s="96"/>
      <c r="R23" s="96"/>
      <c r="S23" s="96"/>
      <c r="T23" s="97" t="s">
        <v>15</v>
      </c>
      <c r="U23" s="98">
        <f>SUM(U8:U22)</f>
        <v>0</v>
      </c>
      <c r="V23" s="99">
        <f>SUM(V8:V22)</f>
        <v>0</v>
      </c>
      <c r="W23" s="102">
        <f>SUM(W8:W22)</f>
        <v>0</v>
      </c>
      <c r="X23" s="100">
        <f>SUM(X8:X22)</f>
        <v>0</v>
      </c>
      <c r="Y23" s="103"/>
      <c r="Z23" s="104"/>
    </row>
    <row r="24" spans="2:31" ht="14.25" thickBot="1">
      <c r="K24" s="105"/>
      <c r="L24" s="105"/>
      <c r="M24" s="105"/>
      <c r="N24" s="105"/>
      <c r="O24" s="105"/>
      <c r="U24" s="105"/>
      <c r="V24" s="105"/>
      <c r="W24" s="105"/>
      <c r="X24" s="105"/>
    </row>
    <row r="25" spans="2:31">
      <c r="K25" s="105"/>
      <c r="L25" s="105"/>
      <c r="M25" s="105"/>
      <c r="N25" s="105"/>
      <c r="O25" s="105"/>
      <c r="S25" s="106"/>
      <c r="T25" s="107"/>
      <c r="U25" s="108" t="s">
        <v>16</v>
      </c>
      <c r="V25" s="109" t="s">
        <v>17</v>
      </c>
      <c r="W25" s="109" t="s">
        <v>18</v>
      </c>
      <c r="X25" s="110" t="s">
        <v>19</v>
      </c>
    </row>
    <row r="26" spans="2:31" ht="14.25" thickBot="1">
      <c r="K26" s="105"/>
      <c r="L26" s="105"/>
      <c r="M26" s="105"/>
      <c r="N26" s="105"/>
      <c r="O26" s="105"/>
      <c r="S26" s="111"/>
      <c r="T26" s="112"/>
      <c r="U26" s="113" t="s">
        <v>44</v>
      </c>
      <c r="V26" s="114" t="s">
        <v>45</v>
      </c>
      <c r="W26" s="114" t="s">
        <v>20</v>
      </c>
      <c r="X26" s="115" t="s">
        <v>21</v>
      </c>
    </row>
    <row r="27" spans="2:31" ht="14.25" thickTop="1">
      <c r="S27" s="116" t="s">
        <v>22</v>
      </c>
      <c r="T27" s="117"/>
      <c r="U27" s="118">
        <f>U23-K23</f>
        <v>0</v>
      </c>
      <c r="V27" s="119">
        <f>V23-L23</f>
        <v>0</v>
      </c>
      <c r="W27" s="119">
        <f>W23-M23</f>
        <v>0</v>
      </c>
      <c r="X27" s="120">
        <f>X23-N23</f>
        <v>0</v>
      </c>
    </row>
    <row r="28" spans="2:31" ht="14.25" thickBot="1">
      <c r="B28" s="2" t="s">
        <v>23</v>
      </c>
      <c r="S28" s="121" t="s">
        <v>24</v>
      </c>
      <c r="T28" s="122"/>
      <c r="U28" s="123" t="e">
        <f>U23/K23-1</f>
        <v>#DIV/0!</v>
      </c>
      <c r="V28" s="124" t="e">
        <f>V23/L23-1</f>
        <v>#DIV/0!</v>
      </c>
      <c r="W28" s="124" t="e">
        <f>W23/M23-1</f>
        <v>#DIV/0!</v>
      </c>
      <c r="X28" s="125" t="e">
        <f>X23/N23-1</f>
        <v>#DIV/0!</v>
      </c>
    </row>
    <row r="29" spans="2:31">
      <c r="C29" s="2" t="s">
        <v>25</v>
      </c>
      <c r="H29" t="s">
        <v>46</v>
      </c>
      <c r="I29"/>
      <c r="J29"/>
      <c r="K29"/>
      <c r="L29"/>
      <c r="M29"/>
      <c r="N29"/>
      <c r="O29"/>
      <c r="Y29" s="126"/>
    </row>
    <row r="30" spans="2:31">
      <c r="C30" s="127" t="s">
        <v>26</v>
      </c>
      <c r="D30" s="128"/>
      <c r="E30" s="62">
        <v>250</v>
      </c>
      <c r="H30" t="s">
        <v>27</v>
      </c>
      <c r="I30"/>
      <c r="J30"/>
      <c r="K30"/>
      <c r="L30"/>
      <c r="M30"/>
      <c r="N30"/>
      <c r="O30"/>
      <c r="S30" s="129" t="s">
        <v>28</v>
      </c>
      <c r="T30" s="130"/>
      <c r="U30" s="131"/>
      <c r="V30" s="132">
        <f>W27*E30</f>
        <v>0</v>
      </c>
      <c r="W30" s="133" t="s">
        <v>47</v>
      </c>
      <c r="AB30" s="126"/>
      <c r="AC30" s="134"/>
      <c r="AD30" s="134"/>
      <c r="AE30" s="134"/>
    </row>
    <row r="31" spans="2:31">
      <c r="C31" s="127" t="s">
        <v>29</v>
      </c>
      <c r="D31" s="128"/>
      <c r="E31" s="62">
        <v>35</v>
      </c>
      <c r="H31" t="s">
        <v>30</v>
      </c>
      <c r="I31"/>
      <c r="J31"/>
      <c r="K31"/>
      <c r="L31"/>
      <c r="M31"/>
      <c r="N31"/>
      <c r="O31"/>
      <c r="S31" s="135" t="s">
        <v>31</v>
      </c>
      <c r="T31" s="136"/>
      <c r="U31" s="137"/>
      <c r="V31" s="138">
        <f>V30*E31</f>
        <v>0</v>
      </c>
      <c r="W31" s="133" t="s">
        <v>32</v>
      </c>
      <c r="AB31" s="126"/>
      <c r="AC31" s="134"/>
      <c r="AD31" s="134"/>
      <c r="AE31" s="134"/>
    </row>
    <row r="32" spans="2:31">
      <c r="C32" s="127" t="s">
        <v>33</v>
      </c>
      <c r="D32" s="128"/>
      <c r="E32" s="62">
        <v>0.48799999999999999</v>
      </c>
      <c r="H32" t="s">
        <v>34</v>
      </c>
      <c r="I32"/>
      <c r="J32"/>
      <c r="K32"/>
      <c r="L32"/>
      <c r="M32"/>
      <c r="N32"/>
      <c r="O32"/>
      <c r="S32" s="139" t="s">
        <v>35</v>
      </c>
      <c r="T32" s="140"/>
      <c r="U32" s="141"/>
      <c r="V32" s="142">
        <f>V30*E32</f>
        <v>0</v>
      </c>
      <c r="W32" s="143" t="s">
        <v>48</v>
      </c>
      <c r="AA32" s="126"/>
      <c r="AB32" s="126"/>
      <c r="AC32" s="134"/>
      <c r="AD32" s="134"/>
      <c r="AE32" s="134"/>
    </row>
    <row r="33" spans="17:28">
      <c r="Q33" s="144"/>
      <c r="S33" s="144"/>
      <c r="T33" s="145"/>
      <c r="U33" s="145"/>
      <c r="V33" s="126"/>
      <c r="W33" s="126"/>
      <c r="X33" s="126"/>
      <c r="Y33" s="126"/>
      <c r="Z33" s="134"/>
      <c r="AA33" s="134"/>
      <c r="AB33" s="134"/>
    </row>
    <row r="34" spans="17:28">
      <c r="R34" s="144"/>
      <c r="S34" s="144"/>
      <c r="T34" s="145"/>
      <c r="U34" s="145"/>
      <c r="V34" s="126"/>
      <c r="W34" s="126"/>
      <c r="X34" s="126"/>
      <c r="Y34" s="126"/>
      <c r="Z34" s="134"/>
      <c r="AA34" s="134"/>
      <c r="AB34" s="134"/>
    </row>
    <row r="37" spans="17:28">
      <c r="AA37" s="146"/>
    </row>
  </sheetData>
  <mergeCells count="16">
    <mergeCell ref="Y6:Y7"/>
    <mergeCell ref="Z6:Z7"/>
    <mergeCell ref="S27:T27"/>
    <mergeCell ref="S28:T28"/>
    <mergeCell ref="O6:O7"/>
    <mergeCell ref="P6:P7"/>
    <mergeCell ref="Q6:Q7"/>
    <mergeCell ref="U6:V6"/>
    <mergeCell ref="W6:W7"/>
    <mergeCell ref="X6:X7"/>
    <mergeCell ref="E6:E7"/>
    <mergeCell ref="F6:F7"/>
    <mergeCell ref="G6:G7"/>
    <mergeCell ref="K6:L6"/>
    <mergeCell ref="M6:M7"/>
    <mergeCell ref="N6:N7"/>
  </mergeCells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37"/>
  <sheetViews>
    <sheetView workbookViewId="0">
      <selection activeCell="H38" sqref="H38"/>
    </sheetView>
  </sheetViews>
  <sheetFormatPr defaultColWidth="9" defaultRowHeight="13.5"/>
  <cols>
    <col min="1" max="1" width="1.625" style="2" customWidth="1"/>
    <col min="2" max="2" width="3.125" style="2" customWidth="1"/>
    <col min="3" max="3" width="17.375" style="2" customWidth="1"/>
    <col min="4" max="4" width="5.625" style="2" bestFit="1" customWidth="1"/>
    <col min="5" max="5" width="13.125" style="2" customWidth="1"/>
    <col min="6" max="6" width="20.625" style="2" customWidth="1"/>
    <col min="7" max="7" width="5.625" style="2" customWidth="1"/>
    <col min="8" max="8" width="6" style="2" customWidth="1"/>
    <col min="9" max="9" width="7.5" style="2" bestFit="1" customWidth="1"/>
    <col min="10" max="10" width="7.625" style="2" bestFit="1" customWidth="1"/>
    <col min="11" max="11" width="9.125" style="2" bestFit="1" customWidth="1"/>
    <col min="12" max="12" width="9.625" style="2" bestFit="1" customWidth="1"/>
    <col min="13" max="14" width="9.625" style="2" customWidth="1"/>
    <col min="15" max="15" width="13.375" style="2" customWidth="1"/>
    <col min="16" max="16" width="20.625" style="2" customWidth="1"/>
    <col min="17" max="17" width="5.625" style="2" bestFit="1" customWidth="1"/>
    <col min="18" max="18" width="6" style="2" bestFit="1" customWidth="1"/>
    <col min="19" max="19" width="7.5" style="2" customWidth="1"/>
    <col min="20" max="20" width="7.625" style="2" bestFit="1" customWidth="1"/>
    <col min="21" max="24" width="9.125" style="2" customWidth="1"/>
    <col min="25" max="25" width="9.625" style="2" bestFit="1" customWidth="1"/>
    <col min="26" max="26" width="8.625" style="2" customWidth="1"/>
    <col min="27" max="16384" width="9" style="2"/>
  </cols>
  <sheetData>
    <row r="1" spans="2:26" ht="17.25">
      <c r="B1" s="1" t="s">
        <v>36</v>
      </c>
    </row>
    <row r="2" spans="2:26" ht="17.25">
      <c r="B2" s="1"/>
      <c r="L2" s="3" t="s">
        <v>0</v>
      </c>
      <c r="M2" s="4"/>
      <c r="N2" s="4"/>
    </row>
    <row r="4" spans="2:26" ht="14.25" thickBot="1"/>
    <row r="5" spans="2:26">
      <c r="B5" s="5"/>
      <c r="C5" s="6"/>
      <c r="D5" s="6"/>
      <c r="E5" s="7"/>
      <c r="F5" s="8"/>
      <c r="G5" s="8"/>
      <c r="H5" s="8"/>
      <c r="I5" s="9" t="s">
        <v>1</v>
      </c>
      <c r="J5" s="8"/>
      <c r="K5" s="8"/>
      <c r="L5" s="8"/>
      <c r="M5" s="8"/>
      <c r="N5" s="10"/>
      <c r="O5" s="8"/>
      <c r="P5" s="8"/>
      <c r="Q5" s="8"/>
      <c r="R5" s="8"/>
      <c r="S5" s="9" t="s">
        <v>2</v>
      </c>
      <c r="T5" s="8"/>
      <c r="U5" s="8"/>
      <c r="V5" s="8"/>
      <c r="W5" s="8"/>
      <c r="X5" s="8"/>
      <c r="Y5" s="8"/>
      <c r="Z5" s="11"/>
    </row>
    <row r="6" spans="2:26" ht="18.75" customHeight="1">
      <c r="B6" s="12"/>
      <c r="C6" s="13"/>
      <c r="D6" s="13"/>
      <c r="E6" s="14" t="s">
        <v>63</v>
      </c>
      <c r="F6" s="15" t="s">
        <v>3</v>
      </c>
      <c r="G6" s="15" t="s">
        <v>4</v>
      </c>
      <c r="H6" s="16"/>
      <c r="I6" s="17" t="s">
        <v>5</v>
      </c>
      <c r="J6" s="18"/>
      <c r="K6" s="19" t="s">
        <v>6</v>
      </c>
      <c r="L6" s="20"/>
      <c r="M6" s="21" t="s">
        <v>7</v>
      </c>
      <c r="N6" s="22" t="s">
        <v>8</v>
      </c>
      <c r="O6" s="23" t="s">
        <v>37</v>
      </c>
      <c r="P6" s="24" t="s">
        <v>3</v>
      </c>
      <c r="Q6" s="15" t="s">
        <v>4</v>
      </c>
      <c r="R6" s="16"/>
      <c r="S6" s="17" t="s">
        <v>5</v>
      </c>
      <c r="T6" s="18"/>
      <c r="U6" s="19" t="s">
        <v>6</v>
      </c>
      <c r="V6" s="20"/>
      <c r="W6" s="21" t="s">
        <v>7</v>
      </c>
      <c r="X6" s="25" t="s">
        <v>8</v>
      </c>
      <c r="Y6" s="26" t="s">
        <v>9</v>
      </c>
      <c r="Z6" s="27" t="s">
        <v>10</v>
      </c>
    </row>
    <row r="7" spans="2:26" ht="41.25" thickBot="1">
      <c r="B7" s="28" t="s">
        <v>64</v>
      </c>
      <c r="C7" s="29" t="s">
        <v>11</v>
      </c>
      <c r="D7" s="30" t="s">
        <v>12</v>
      </c>
      <c r="E7" s="31"/>
      <c r="F7" s="32"/>
      <c r="G7" s="32"/>
      <c r="H7" s="33" t="s">
        <v>13</v>
      </c>
      <c r="I7" s="33" t="s">
        <v>65</v>
      </c>
      <c r="J7" s="33" t="s">
        <v>49</v>
      </c>
      <c r="K7" s="34" t="s">
        <v>14</v>
      </c>
      <c r="L7" s="35" t="s">
        <v>42</v>
      </c>
      <c r="M7" s="36"/>
      <c r="N7" s="37"/>
      <c r="O7" s="38"/>
      <c r="P7" s="39"/>
      <c r="Q7" s="32"/>
      <c r="R7" s="33" t="s">
        <v>13</v>
      </c>
      <c r="S7" s="33" t="s">
        <v>65</v>
      </c>
      <c r="T7" s="33" t="s">
        <v>49</v>
      </c>
      <c r="U7" s="34" t="s">
        <v>14</v>
      </c>
      <c r="V7" s="35" t="s">
        <v>66</v>
      </c>
      <c r="W7" s="36"/>
      <c r="X7" s="40"/>
      <c r="Y7" s="41"/>
      <c r="Z7" s="42"/>
    </row>
    <row r="8" spans="2:26" ht="14.25" thickTop="1">
      <c r="B8" s="43">
        <v>1</v>
      </c>
      <c r="C8" s="44" t="s">
        <v>50</v>
      </c>
      <c r="D8" s="45">
        <v>50</v>
      </c>
      <c r="E8" s="147" t="s">
        <v>67</v>
      </c>
      <c r="F8" s="47" t="s">
        <v>68</v>
      </c>
      <c r="G8" s="47">
        <v>50</v>
      </c>
      <c r="H8" s="48">
        <v>73</v>
      </c>
      <c r="I8" s="49">
        <v>5800</v>
      </c>
      <c r="J8" s="50">
        <f t="shared" ref="J8:J10" si="0">IF(I8&gt;0,I8/H8,"")</f>
        <v>79.452054794520549</v>
      </c>
      <c r="K8" s="51">
        <f>G8*H8</f>
        <v>3650</v>
      </c>
      <c r="L8" s="52">
        <f>G8*I8</f>
        <v>290000</v>
      </c>
      <c r="M8" s="51">
        <f>D8*K8/1000</f>
        <v>182.5</v>
      </c>
      <c r="N8" s="53">
        <f t="shared" ref="N8:N22" si="1">M8*$E$30</f>
        <v>45625</v>
      </c>
      <c r="O8" s="54" t="s">
        <v>51</v>
      </c>
      <c r="P8" s="55" t="s">
        <v>69</v>
      </c>
      <c r="Q8" s="56">
        <v>50</v>
      </c>
      <c r="R8" s="48">
        <v>43</v>
      </c>
      <c r="S8" s="49">
        <v>6000</v>
      </c>
      <c r="T8" s="50">
        <f t="shared" ref="T8:T10" si="2">IF(S8&gt;0,S8/R8,"")</f>
        <v>139.53488372093022</v>
      </c>
      <c r="U8" s="51">
        <f>Q8*R8</f>
        <v>2150</v>
      </c>
      <c r="V8" s="52">
        <f>Q8*S8</f>
        <v>300000</v>
      </c>
      <c r="W8" s="57">
        <f>D8*U8/1000</f>
        <v>107.5</v>
      </c>
      <c r="X8" s="58">
        <f t="shared" ref="X8:X22" si="3">W8*$E$30</f>
        <v>26875</v>
      </c>
      <c r="Y8" s="44">
        <v>100</v>
      </c>
      <c r="Z8" s="148">
        <f t="shared" ref="Z8:Z9" si="4">IF(Y8&gt;0,T8/Y8,"")</f>
        <v>1.3953488372093021</v>
      </c>
    </row>
    <row r="9" spans="2:26">
      <c r="B9" s="60">
        <v>2</v>
      </c>
      <c r="C9" s="61" t="s">
        <v>52</v>
      </c>
      <c r="D9" s="62">
        <v>8</v>
      </c>
      <c r="E9" s="127" t="s">
        <v>53</v>
      </c>
      <c r="F9" s="64" t="s">
        <v>54</v>
      </c>
      <c r="G9" s="64">
        <v>20</v>
      </c>
      <c r="H9" s="65">
        <v>80</v>
      </c>
      <c r="I9" s="66">
        <v>6000</v>
      </c>
      <c r="J9" s="149">
        <f t="shared" si="0"/>
        <v>75</v>
      </c>
      <c r="K9" s="68">
        <f t="shared" ref="K9:K22" si="5">G9*H9</f>
        <v>1600</v>
      </c>
      <c r="L9" s="69">
        <f t="shared" ref="L9:L22" si="6">G9*I9</f>
        <v>120000</v>
      </c>
      <c r="M9" s="68">
        <f t="shared" ref="M9:M22" si="7">D9*K9/1000</f>
        <v>12.8</v>
      </c>
      <c r="N9" s="70">
        <f t="shared" si="1"/>
        <v>3200</v>
      </c>
      <c r="O9" s="71" t="s">
        <v>55</v>
      </c>
      <c r="P9" s="72" t="s">
        <v>56</v>
      </c>
      <c r="Q9" s="73">
        <v>20</v>
      </c>
      <c r="R9" s="65">
        <v>42</v>
      </c>
      <c r="S9" s="66">
        <v>6000</v>
      </c>
      <c r="T9" s="67">
        <f t="shared" si="2"/>
        <v>142.85714285714286</v>
      </c>
      <c r="U9" s="68">
        <f t="shared" ref="U9:U22" si="8">Q9*R9</f>
        <v>840</v>
      </c>
      <c r="V9" s="69">
        <f t="shared" ref="V9:V22" si="9">Q9*S9</f>
        <v>120000</v>
      </c>
      <c r="W9" s="74">
        <f t="shared" ref="W9:W22" si="10">D9*U9/1000</f>
        <v>6.72</v>
      </c>
      <c r="X9" s="75">
        <f t="shared" si="3"/>
        <v>1680</v>
      </c>
      <c r="Y9" s="61">
        <v>50</v>
      </c>
      <c r="Z9" s="150">
        <f t="shared" si="4"/>
        <v>2.8571428571428572</v>
      </c>
    </row>
    <row r="10" spans="2:26">
      <c r="B10" s="43">
        <v>3</v>
      </c>
      <c r="C10" s="61" t="s">
        <v>57</v>
      </c>
      <c r="D10" s="62">
        <v>8</v>
      </c>
      <c r="E10" s="63" t="s">
        <v>58</v>
      </c>
      <c r="F10" s="64" t="s">
        <v>59</v>
      </c>
      <c r="G10" s="64">
        <v>10</v>
      </c>
      <c r="H10" s="65">
        <v>400</v>
      </c>
      <c r="I10" s="66">
        <v>18000</v>
      </c>
      <c r="J10" s="149">
        <f t="shared" si="0"/>
        <v>45</v>
      </c>
      <c r="K10" s="68">
        <f t="shared" si="5"/>
        <v>4000</v>
      </c>
      <c r="L10" s="69">
        <f t="shared" si="6"/>
        <v>180000</v>
      </c>
      <c r="M10" s="68">
        <f t="shared" si="7"/>
        <v>32</v>
      </c>
      <c r="N10" s="70">
        <f t="shared" si="1"/>
        <v>8000</v>
      </c>
      <c r="O10" s="71" t="s">
        <v>60</v>
      </c>
      <c r="P10" s="72" t="s">
        <v>61</v>
      </c>
      <c r="Q10" s="73">
        <v>10</v>
      </c>
      <c r="R10" s="65">
        <v>150</v>
      </c>
      <c r="S10" s="66">
        <v>20000</v>
      </c>
      <c r="T10" s="67">
        <f t="shared" si="2"/>
        <v>133.33333333333334</v>
      </c>
      <c r="U10" s="68">
        <f t="shared" si="8"/>
        <v>1500</v>
      </c>
      <c r="V10" s="69">
        <f t="shared" si="9"/>
        <v>200000</v>
      </c>
      <c r="W10" s="74">
        <f t="shared" si="10"/>
        <v>12</v>
      </c>
      <c r="X10" s="75">
        <f t="shared" si="3"/>
        <v>3000</v>
      </c>
      <c r="Y10" s="61">
        <v>100</v>
      </c>
      <c r="Z10" s="150">
        <f>IF(Y10&gt;0,T10/Y10,"")</f>
        <v>1.3333333333333335</v>
      </c>
    </row>
    <row r="11" spans="2:26">
      <c r="B11" s="60">
        <v>4</v>
      </c>
      <c r="C11" s="61"/>
      <c r="D11" s="62"/>
      <c r="E11" s="63"/>
      <c r="F11" s="64"/>
      <c r="G11" s="64"/>
      <c r="H11" s="65"/>
      <c r="I11" s="66"/>
      <c r="J11" s="149"/>
      <c r="K11" s="68">
        <f t="shared" si="5"/>
        <v>0</v>
      </c>
      <c r="L11" s="69">
        <f t="shared" si="6"/>
        <v>0</v>
      </c>
      <c r="M11" s="68">
        <f t="shared" si="7"/>
        <v>0</v>
      </c>
      <c r="N11" s="70">
        <f t="shared" si="1"/>
        <v>0</v>
      </c>
      <c r="O11" s="71"/>
      <c r="P11" s="72"/>
      <c r="Q11" s="73"/>
      <c r="R11" s="65"/>
      <c r="S11" s="66"/>
      <c r="T11" s="149"/>
      <c r="U11" s="68">
        <f t="shared" si="8"/>
        <v>0</v>
      </c>
      <c r="V11" s="69">
        <f t="shared" si="9"/>
        <v>0</v>
      </c>
      <c r="W11" s="74">
        <f t="shared" si="10"/>
        <v>0</v>
      </c>
      <c r="X11" s="75">
        <f t="shared" si="3"/>
        <v>0</v>
      </c>
      <c r="Y11" s="61"/>
      <c r="Z11" s="76" t="str">
        <f t="shared" ref="Z11:Z22" si="11">IF(Y11&gt;0,T11/Y11,"")</f>
        <v/>
      </c>
    </row>
    <row r="12" spans="2:26">
      <c r="B12" s="43">
        <v>5</v>
      </c>
      <c r="C12" s="61"/>
      <c r="D12" s="62"/>
      <c r="E12" s="63"/>
      <c r="F12" s="64"/>
      <c r="G12" s="64"/>
      <c r="H12" s="65"/>
      <c r="I12" s="66"/>
      <c r="J12" s="149"/>
      <c r="K12" s="68">
        <f t="shared" si="5"/>
        <v>0</v>
      </c>
      <c r="L12" s="69">
        <f t="shared" si="6"/>
        <v>0</v>
      </c>
      <c r="M12" s="68">
        <f t="shared" si="7"/>
        <v>0</v>
      </c>
      <c r="N12" s="70">
        <f t="shared" si="1"/>
        <v>0</v>
      </c>
      <c r="O12" s="71"/>
      <c r="P12" s="72"/>
      <c r="Q12" s="73"/>
      <c r="R12" s="65"/>
      <c r="S12" s="66"/>
      <c r="T12" s="149"/>
      <c r="U12" s="68">
        <f t="shared" si="8"/>
        <v>0</v>
      </c>
      <c r="V12" s="69">
        <f t="shared" si="9"/>
        <v>0</v>
      </c>
      <c r="W12" s="74">
        <f t="shared" si="10"/>
        <v>0</v>
      </c>
      <c r="X12" s="75">
        <f t="shared" si="3"/>
        <v>0</v>
      </c>
      <c r="Y12" s="61"/>
      <c r="Z12" s="76" t="str">
        <f t="shared" si="11"/>
        <v/>
      </c>
    </row>
    <row r="13" spans="2:26">
      <c r="B13" s="60">
        <v>6</v>
      </c>
      <c r="C13" s="61"/>
      <c r="D13" s="62"/>
      <c r="E13" s="63"/>
      <c r="F13" s="64"/>
      <c r="G13" s="64"/>
      <c r="H13" s="65"/>
      <c r="I13" s="66"/>
      <c r="J13" s="149" t="str">
        <f>IF(I13&gt;0,I13/H13,"")</f>
        <v/>
      </c>
      <c r="K13" s="68">
        <f t="shared" si="5"/>
        <v>0</v>
      </c>
      <c r="L13" s="69">
        <f t="shared" si="6"/>
        <v>0</v>
      </c>
      <c r="M13" s="68">
        <f t="shared" si="7"/>
        <v>0</v>
      </c>
      <c r="N13" s="70">
        <f t="shared" si="1"/>
        <v>0</v>
      </c>
      <c r="O13" s="71"/>
      <c r="P13" s="72"/>
      <c r="Q13" s="73"/>
      <c r="R13" s="65"/>
      <c r="S13" s="66"/>
      <c r="T13" s="149" t="str">
        <f>IF(S13&gt;0,S13/R13,"")</f>
        <v/>
      </c>
      <c r="U13" s="68">
        <f t="shared" si="8"/>
        <v>0</v>
      </c>
      <c r="V13" s="69">
        <f t="shared" si="9"/>
        <v>0</v>
      </c>
      <c r="W13" s="74">
        <f t="shared" si="10"/>
        <v>0</v>
      </c>
      <c r="X13" s="75">
        <f t="shared" si="3"/>
        <v>0</v>
      </c>
      <c r="Y13" s="61"/>
      <c r="Z13" s="76" t="str">
        <f t="shared" si="11"/>
        <v/>
      </c>
    </row>
    <row r="14" spans="2:26">
      <c r="B14" s="43">
        <v>7</v>
      </c>
      <c r="C14" s="61"/>
      <c r="D14" s="62"/>
      <c r="E14" s="63"/>
      <c r="F14" s="64"/>
      <c r="G14" s="64"/>
      <c r="H14" s="65"/>
      <c r="I14" s="66"/>
      <c r="J14" s="149" t="str">
        <f t="shared" ref="J14:J22" si="12">IF(I14&gt;0,I14/H14,"")</f>
        <v/>
      </c>
      <c r="K14" s="68">
        <f t="shared" si="5"/>
        <v>0</v>
      </c>
      <c r="L14" s="69">
        <f t="shared" si="6"/>
        <v>0</v>
      </c>
      <c r="M14" s="68">
        <f t="shared" si="7"/>
        <v>0</v>
      </c>
      <c r="N14" s="70">
        <f t="shared" si="1"/>
        <v>0</v>
      </c>
      <c r="O14" s="71"/>
      <c r="P14" s="72"/>
      <c r="Q14" s="73"/>
      <c r="R14" s="65"/>
      <c r="S14" s="66"/>
      <c r="T14" s="149" t="str">
        <f t="shared" ref="T14:T22" si="13">IF(S14&gt;0,S14/R14,"")</f>
        <v/>
      </c>
      <c r="U14" s="68">
        <f t="shared" si="8"/>
        <v>0</v>
      </c>
      <c r="V14" s="69">
        <f t="shared" si="9"/>
        <v>0</v>
      </c>
      <c r="W14" s="74">
        <f t="shared" si="10"/>
        <v>0</v>
      </c>
      <c r="X14" s="75">
        <f t="shared" si="3"/>
        <v>0</v>
      </c>
      <c r="Y14" s="61"/>
      <c r="Z14" s="76" t="str">
        <f t="shared" si="11"/>
        <v/>
      </c>
    </row>
    <row r="15" spans="2:26">
      <c r="B15" s="60">
        <v>8</v>
      </c>
      <c r="C15" s="61"/>
      <c r="D15" s="62"/>
      <c r="E15" s="63"/>
      <c r="F15" s="64"/>
      <c r="G15" s="64"/>
      <c r="H15" s="65"/>
      <c r="I15" s="66"/>
      <c r="J15" s="149" t="str">
        <f t="shared" si="12"/>
        <v/>
      </c>
      <c r="K15" s="68">
        <f t="shared" si="5"/>
        <v>0</v>
      </c>
      <c r="L15" s="69">
        <f t="shared" si="6"/>
        <v>0</v>
      </c>
      <c r="M15" s="68">
        <f t="shared" si="7"/>
        <v>0</v>
      </c>
      <c r="N15" s="70">
        <f t="shared" si="1"/>
        <v>0</v>
      </c>
      <c r="O15" s="71"/>
      <c r="P15" s="72"/>
      <c r="Q15" s="73"/>
      <c r="R15" s="65"/>
      <c r="S15" s="66"/>
      <c r="T15" s="149" t="str">
        <f t="shared" si="13"/>
        <v/>
      </c>
      <c r="U15" s="68">
        <f t="shared" si="8"/>
        <v>0</v>
      </c>
      <c r="V15" s="69">
        <f t="shared" si="9"/>
        <v>0</v>
      </c>
      <c r="W15" s="74">
        <f t="shared" si="10"/>
        <v>0</v>
      </c>
      <c r="X15" s="75">
        <f t="shared" si="3"/>
        <v>0</v>
      </c>
      <c r="Y15" s="61"/>
      <c r="Z15" s="76" t="str">
        <f t="shared" si="11"/>
        <v/>
      </c>
    </row>
    <row r="16" spans="2:26">
      <c r="B16" s="43">
        <v>9</v>
      </c>
      <c r="C16" s="61"/>
      <c r="D16" s="62"/>
      <c r="E16" s="63"/>
      <c r="F16" s="64"/>
      <c r="G16" s="64"/>
      <c r="H16" s="65"/>
      <c r="I16" s="66"/>
      <c r="J16" s="149" t="str">
        <f t="shared" si="12"/>
        <v/>
      </c>
      <c r="K16" s="68">
        <f t="shared" si="5"/>
        <v>0</v>
      </c>
      <c r="L16" s="69">
        <f t="shared" si="6"/>
        <v>0</v>
      </c>
      <c r="M16" s="68">
        <f t="shared" si="7"/>
        <v>0</v>
      </c>
      <c r="N16" s="70">
        <f t="shared" si="1"/>
        <v>0</v>
      </c>
      <c r="O16" s="71"/>
      <c r="P16" s="72"/>
      <c r="Q16" s="73"/>
      <c r="R16" s="65"/>
      <c r="S16" s="66"/>
      <c r="T16" s="149" t="str">
        <f t="shared" si="13"/>
        <v/>
      </c>
      <c r="U16" s="68">
        <f t="shared" si="8"/>
        <v>0</v>
      </c>
      <c r="V16" s="69">
        <f t="shared" si="9"/>
        <v>0</v>
      </c>
      <c r="W16" s="74">
        <f t="shared" si="10"/>
        <v>0</v>
      </c>
      <c r="X16" s="75">
        <f t="shared" si="3"/>
        <v>0</v>
      </c>
      <c r="Y16" s="61"/>
      <c r="Z16" s="76" t="str">
        <f t="shared" si="11"/>
        <v/>
      </c>
    </row>
    <row r="17" spans="2:31">
      <c r="B17" s="60">
        <v>10</v>
      </c>
      <c r="C17" s="61"/>
      <c r="D17" s="62"/>
      <c r="E17" s="63"/>
      <c r="F17" s="64"/>
      <c r="G17" s="64"/>
      <c r="H17" s="65"/>
      <c r="I17" s="66"/>
      <c r="J17" s="149" t="str">
        <f t="shared" si="12"/>
        <v/>
      </c>
      <c r="K17" s="68">
        <f t="shared" si="5"/>
        <v>0</v>
      </c>
      <c r="L17" s="69">
        <f t="shared" si="6"/>
        <v>0</v>
      </c>
      <c r="M17" s="68">
        <f t="shared" si="7"/>
        <v>0</v>
      </c>
      <c r="N17" s="70">
        <f t="shared" si="1"/>
        <v>0</v>
      </c>
      <c r="O17" s="71"/>
      <c r="P17" s="72"/>
      <c r="Q17" s="73"/>
      <c r="R17" s="65"/>
      <c r="S17" s="66"/>
      <c r="T17" s="149" t="str">
        <f t="shared" si="13"/>
        <v/>
      </c>
      <c r="U17" s="68">
        <f t="shared" si="8"/>
        <v>0</v>
      </c>
      <c r="V17" s="69">
        <f t="shared" si="9"/>
        <v>0</v>
      </c>
      <c r="W17" s="74">
        <f t="shared" si="10"/>
        <v>0</v>
      </c>
      <c r="X17" s="75">
        <f t="shared" si="3"/>
        <v>0</v>
      </c>
      <c r="Y17" s="61"/>
      <c r="Z17" s="76" t="str">
        <f t="shared" si="11"/>
        <v/>
      </c>
    </row>
    <row r="18" spans="2:31">
      <c r="B18" s="43">
        <v>11</v>
      </c>
      <c r="C18" s="61"/>
      <c r="D18" s="62"/>
      <c r="E18" s="63"/>
      <c r="F18" s="64"/>
      <c r="G18" s="64"/>
      <c r="H18" s="65"/>
      <c r="I18" s="66"/>
      <c r="J18" s="149" t="str">
        <f t="shared" si="12"/>
        <v/>
      </c>
      <c r="K18" s="68">
        <f t="shared" si="5"/>
        <v>0</v>
      </c>
      <c r="L18" s="69">
        <f t="shared" si="6"/>
        <v>0</v>
      </c>
      <c r="M18" s="68">
        <f t="shared" si="7"/>
        <v>0</v>
      </c>
      <c r="N18" s="70">
        <f t="shared" si="1"/>
        <v>0</v>
      </c>
      <c r="O18" s="71"/>
      <c r="P18" s="72"/>
      <c r="Q18" s="73"/>
      <c r="R18" s="65"/>
      <c r="S18" s="66"/>
      <c r="T18" s="149" t="str">
        <f t="shared" si="13"/>
        <v/>
      </c>
      <c r="U18" s="68">
        <f t="shared" si="8"/>
        <v>0</v>
      </c>
      <c r="V18" s="69">
        <f t="shared" si="9"/>
        <v>0</v>
      </c>
      <c r="W18" s="74">
        <f t="shared" si="10"/>
        <v>0</v>
      </c>
      <c r="X18" s="75">
        <f t="shared" si="3"/>
        <v>0</v>
      </c>
      <c r="Y18" s="61"/>
      <c r="Z18" s="76" t="str">
        <f t="shared" si="11"/>
        <v/>
      </c>
    </row>
    <row r="19" spans="2:31">
      <c r="B19" s="60">
        <v>12</v>
      </c>
      <c r="C19" s="61"/>
      <c r="D19" s="62"/>
      <c r="E19" s="63"/>
      <c r="F19" s="64"/>
      <c r="G19" s="64"/>
      <c r="H19" s="65"/>
      <c r="I19" s="66"/>
      <c r="J19" s="149" t="str">
        <f t="shared" si="12"/>
        <v/>
      </c>
      <c r="K19" s="68">
        <f t="shared" si="5"/>
        <v>0</v>
      </c>
      <c r="L19" s="69">
        <f t="shared" si="6"/>
        <v>0</v>
      </c>
      <c r="M19" s="68">
        <f t="shared" si="7"/>
        <v>0</v>
      </c>
      <c r="N19" s="70">
        <f t="shared" si="1"/>
        <v>0</v>
      </c>
      <c r="O19" s="71"/>
      <c r="P19" s="72"/>
      <c r="Q19" s="73"/>
      <c r="R19" s="65"/>
      <c r="S19" s="66"/>
      <c r="T19" s="149" t="str">
        <f t="shared" si="13"/>
        <v/>
      </c>
      <c r="U19" s="68">
        <f t="shared" si="8"/>
        <v>0</v>
      </c>
      <c r="V19" s="69">
        <f t="shared" si="9"/>
        <v>0</v>
      </c>
      <c r="W19" s="74">
        <f t="shared" si="10"/>
        <v>0</v>
      </c>
      <c r="X19" s="75">
        <f t="shared" si="3"/>
        <v>0</v>
      </c>
      <c r="Y19" s="61"/>
      <c r="Z19" s="76" t="str">
        <f t="shared" si="11"/>
        <v/>
      </c>
    </row>
    <row r="20" spans="2:31">
      <c r="B20" s="43">
        <v>13</v>
      </c>
      <c r="C20" s="61"/>
      <c r="D20" s="62"/>
      <c r="E20" s="63"/>
      <c r="F20" s="64"/>
      <c r="G20" s="64"/>
      <c r="H20" s="65"/>
      <c r="I20" s="66"/>
      <c r="J20" s="149" t="str">
        <f t="shared" si="12"/>
        <v/>
      </c>
      <c r="K20" s="68">
        <f t="shared" si="5"/>
        <v>0</v>
      </c>
      <c r="L20" s="69">
        <f t="shared" si="6"/>
        <v>0</v>
      </c>
      <c r="M20" s="68">
        <f t="shared" si="7"/>
        <v>0</v>
      </c>
      <c r="N20" s="70">
        <f t="shared" si="1"/>
        <v>0</v>
      </c>
      <c r="O20" s="71"/>
      <c r="P20" s="72"/>
      <c r="Q20" s="73"/>
      <c r="R20" s="65"/>
      <c r="S20" s="66"/>
      <c r="T20" s="149" t="str">
        <f t="shared" si="13"/>
        <v/>
      </c>
      <c r="U20" s="68">
        <f t="shared" si="8"/>
        <v>0</v>
      </c>
      <c r="V20" s="69">
        <f t="shared" si="9"/>
        <v>0</v>
      </c>
      <c r="W20" s="74">
        <f t="shared" si="10"/>
        <v>0</v>
      </c>
      <c r="X20" s="75">
        <f t="shared" si="3"/>
        <v>0</v>
      </c>
      <c r="Y20" s="61"/>
      <c r="Z20" s="76" t="str">
        <f t="shared" si="11"/>
        <v/>
      </c>
    </row>
    <row r="21" spans="2:31">
      <c r="B21" s="60">
        <v>14</v>
      </c>
      <c r="C21" s="61"/>
      <c r="D21" s="62"/>
      <c r="E21" s="63"/>
      <c r="F21" s="64"/>
      <c r="G21" s="64"/>
      <c r="H21" s="65"/>
      <c r="I21" s="66"/>
      <c r="J21" s="149" t="str">
        <f t="shared" si="12"/>
        <v/>
      </c>
      <c r="K21" s="68">
        <f t="shared" si="5"/>
        <v>0</v>
      </c>
      <c r="L21" s="69">
        <f t="shared" si="6"/>
        <v>0</v>
      </c>
      <c r="M21" s="68">
        <f t="shared" si="7"/>
        <v>0</v>
      </c>
      <c r="N21" s="70">
        <f t="shared" si="1"/>
        <v>0</v>
      </c>
      <c r="O21" s="71"/>
      <c r="P21" s="72"/>
      <c r="Q21" s="73"/>
      <c r="R21" s="65"/>
      <c r="S21" s="66"/>
      <c r="T21" s="149" t="str">
        <f t="shared" si="13"/>
        <v/>
      </c>
      <c r="U21" s="68">
        <f t="shared" si="8"/>
        <v>0</v>
      </c>
      <c r="V21" s="69">
        <f t="shared" si="9"/>
        <v>0</v>
      </c>
      <c r="W21" s="74">
        <f t="shared" si="10"/>
        <v>0</v>
      </c>
      <c r="X21" s="75">
        <f t="shared" si="3"/>
        <v>0</v>
      </c>
      <c r="Y21" s="61"/>
      <c r="Z21" s="76" t="str">
        <f t="shared" si="11"/>
        <v/>
      </c>
    </row>
    <row r="22" spans="2:31" ht="14.25" thickBot="1">
      <c r="B22" s="77">
        <v>15</v>
      </c>
      <c r="C22" s="78"/>
      <c r="D22" s="79"/>
      <c r="E22" s="80"/>
      <c r="F22" s="81"/>
      <c r="G22" s="82"/>
      <c r="H22" s="83"/>
      <c r="I22" s="84"/>
      <c r="J22" s="151" t="str">
        <f t="shared" si="12"/>
        <v/>
      </c>
      <c r="K22" s="86">
        <f t="shared" si="5"/>
        <v>0</v>
      </c>
      <c r="L22" s="87">
        <f t="shared" si="6"/>
        <v>0</v>
      </c>
      <c r="M22" s="86">
        <f t="shared" si="7"/>
        <v>0</v>
      </c>
      <c r="N22" s="88">
        <f t="shared" si="1"/>
        <v>0</v>
      </c>
      <c r="O22" s="89"/>
      <c r="P22" s="90"/>
      <c r="Q22" s="91"/>
      <c r="R22" s="83"/>
      <c r="S22" s="84"/>
      <c r="T22" s="151" t="str">
        <f t="shared" si="13"/>
        <v/>
      </c>
      <c r="U22" s="86">
        <f t="shared" si="8"/>
        <v>0</v>
      </c>
      <c r="V22" s="87">
        <f t="shared" si="9"/>
        <v>0</v>
      </c>
      <c r="W22" s="92">
        <f t="shared" si="10"/>
        <v>0</v>
      </c>
      <c r="X22" s="93">
        <f t="shared" si="3"/>
        <v>0</v>
      </c>
      <c r="Y22" s="78"/>
      <c r="Z22" s="94" t="str">
        <f t="shared" si="11"/>
        <v/>
      </c>
    </row>
    <row r="23" spans="2:31" ht="14.25" thickBot="1">
      <c r="B23" s="95"/>
      <c r="C23" s="96"/>
      <c r="D23" s="96"/>
      <c r="E23" s="96"/>
      <c r="F23" s="96"/>
      <c r="G23" s="96"/>
      <c r="H23" s="96"/>
      <c r="I23" s="96"/>
      <c r="J23" s="97" t="s">
        <v>15</v>
      </c>
      <c r="K23" s="98">
        <f>SUM(K8:K22)</f>
        <v>9250</v>
      </c>
      <c r="L23" s="99">
        <f>SUM(L8:L22)</f>
        <v>590000</v>
      </c>
      <c r="M23" s="98">
        <f>SUM(M8:M22)</f>
        <v>227.3</v>
      </c>
      <c r="N23" s="100">
        <f>SUM(N8:N22)</f>
        <v>56825</v>
      </c>
      <c r="O23" s="101"/>
      <c r="P23" s="96"/>
      <c r="Q23" s="96"/>
      <c r="R23" s="96"/>
      <c r="S23" s="96"/>
      <c r="T23" s="97" t="s">
        <v>15</v>
      </c>
      <c r="U23" s="98">
        <f>SUM(U8:U22)</f>
        <v>4490</v>
      </c>
      <c r="V23" s="99">
        <f>SUM(V8:V22)</f>
        <v>620000</v>
      </c>
      <c r="W23" s="102">
        <f>SUM(W8:W22)</f>
        <v>126.22</v>
      </c>
      <c r="X23" s="100">
        <f>SUM(X8:X22)</f>
        <v>31555</v>
      </c>
      <c r="Y23" s="103"/>
      <c r="Z23" s="104"/>
    </row>
    <row r="24" spans="2:31" ht="14.25" thickBot="1">
      <c r="K24" s="105"/>
      <c r="L24" s="105"/>
      <c r="M24" s="105"/>
      <c r="N24" s="105"/>
      <c r="O24" s="105"/>
      <c r="U24" s="105"/>
      <c r="V24" s="105"/>
      <c r="W24" s="105"/>
      <c r="X24" s="105"/>
    </row>
    <row r="25" spans="2:31">
      <c r="K25" s="105"/>
      <c r="L25" s="105"/>
      <c r="M25" s="105"/>
      <c r="N25" s="105"/>
      <c r="O25" s="105"/>
      <c r="S25" s="152"/>
      <c r="T25" s="153"/>
      <c r="U25" s="108" t="s">
        <v>16</v>
      </c>
      <c r="V25" s="109" t="s">
        <v>17</v>
      </c>
      <c r="W25" s="109" t="s">
        <v>18</v>
      </c>
      <c r="X25" s="110" t="s">
        <v>19</v>
      </c>
    </row>
    <row r="26" spans="2:31" ht="14.25" thickBot="1">
      <c r="K26" s="105"/>
      <c r="L26" s="105"/>
      <c r="M26" s="105"/>
      <c r="N26" s="105"/>
      <c r="O26" s="105"/>
      <c r="S26" s="154"/>
      <c r="T26" s="155"/>
      <c r="U26" s="113" t="s">
        <v>70</v>
      </c>
      <c r="V26" s="114" t="s">
        <v>45</v>
      </c>
      <c r="W26" s="114" t="s">
        <v>20</v>
      </c>
      <c r="X26" s="115" t="s">
        <v>21</v>
      </c>
    </row>
    <row r="27" spans="2:31" ht="14.25" thickTop="1">
      <c r="S27" s="156" t="s">
        <v>22</v>
      </c>
      <c r="T27" s="157"/>
      <c r="U27" s="118">
        <f>U23-K23</f>
        <v>-4760</v>
      </c>
      <c r="V27" s="119">
        <f>V23-L23</f>
        <v>30000</v>
      </c>
      <c r="W27" s="119">
        <f>W23-M23</f>
        <v>-101.08000000000001</v>
      </c>
      <c r="X27" s="120">
        <f>X23-N23</f>
        <v>-25270</v>
      </c>
    </row>
    <row r="28" spans="2:31" ht="14.25" thickBot="1">
      <c r="B28" s="2" t="s">
        <v>23</v>
      </c>
      <c r="S28" s="158" t="s">
        <v>24</v>
      </c>
      <c r="T28" s="159"/>
      <c r="U28" s="123">
        <f>U23/K23-1</f>
        <v>-0.51459459459459467</v>
      </c>
      <c r="V28" s="124">
        <f>V23/L23-1</f>
        <v>5.0847457627118731E-2</v>
      </c>
      <c r="W28" s="124">
        <f>W23/M23-1</f>
        <v>-0.44469863616366034</v>
      </c>
      <c r="X28" s="125">
        <f>X23/N23-1</f>
        <v>-0.44469863616366034</v>
      </c>
    </row>
    <row r="29" spans="2:31">
      <c r="C29" s="2" t="s">
        <v>25</v>
      </c>
      <c r="H29" t="s">
        <v>71</v>
      </c>
      <c r="I29"/>
      <c r="J29"/>
      <c r="K29"/>
      <c r="L29"/>
      <c r="M29"/>
      <c r="N29"/>
      <c r="O29"/>
      <c r="Y29" s="126"/>
    </row>
    <row r="30" spans="2:31">
      <c r="C30" s="127" t="s">
        <v>26</v>
      </c>
      <c r="D30" s="128"/>
      <c r="E30" s="62">
        <v>250</v>
      </c>
      <c r="H30" t="s">
        <v>27</v>
      </c>
      <c r="I30"/>
      <c r="J30"/>
      <c r="K30"/>
      <c r="L30"/>
      <c r="M30"/>
      <c r="N30"/>
      <c r="O30"/>
      <c r="S30" s="129" t="s">
        <v>28</v>
      </c>
      <c r="T30" s="130"/>
      <c r="U30" s="131"/>
      <c r="V30" s="132">
        <f>W27*E30</f>
        <v>-25270.000000000004</v>
      </c>
      <c r="W30" s="133" t="s">
        <v>62</v>
      </c>
      <c r="AB30" s="126"/>
      <c r="AC30" s="134"/>
      <c r="AD30" s="134"/>
      <c r="AE30" s="134"/>
    </row>
    <row r="31" spans="2:31">
      <c r="C31" s="127" t="s">
        <v>29</v>
      </c>
      <c r="D31" s="128"/>
      <c r="E31" s="62">
        <v>35</v>
      </c>
      <c r="H31" t="s">
        <v>30</v>
      </c>
      <c r="I31"/>
      <c r="J31"/>
      <c r="K31"/>
      <c r="L31"/>
      <c r="M31"/>
      <c r="N31"/>
      <c r="O31"/>
      <c r="S31" s="135" t="s">
        <v>31</v>
      </c>
      <c r="T31" s="136"/>
      <c r="U31" s="137"/>
      <c r="V31" s="138">
        <f>V30*E31</f>
        <v>-884450.00000000012</v>
      </c>
      <c r="W31" s="133" t="s">
        <v>32</v>
      </c>
      <c r="AB31" s="126"/>
      <c r="AC31" s="134"/>
      <c r="AD31" s="134"/>
      <c r="AE31" s="134"/>
    </row>
    <row r="32" spans="2:31">
      <c r="C32" s="127" t="s">
        <v>33</v>
      </c>
      <c r="D32" s="128"/>
      <c r="E32" s="62">
        <v>0.48799999999999999</v>
      </c>
      <c r="H32" t="s">
        <v>34</v>
      </c>
      <c r="I32"/>
      <c r="J32"/>
      <c r="K32"/>
      <c r="L32"/>
      <c r="M32"/>
      <c r="N32"/>
      <c r="O32"/>
      <c r="S32" s="139" t="s">
        <v>35</v>
      </c>
      <c r="T32" s="140"/>
      <c r="U32" s="141"/>
      <c r="V32" s="142">
        <f>V30*E32</f>
        <v>-12331.760000000002</v>
      </c>
      <c r="W32" s="143" t="s">
        <v>72</v>
      </c>
      <c r="AA32" s="126"/>
      <c r="AB32" s="126"/>
      <c r="AC32" s="134"/>
      <c r="AD32" s="134"/>
      <c r="AE32" s="134"/>
    </row>
    <row r="33" spans="17:28">
      <c r="Q33" s="144"/>
      <c r="S33" s="144"/>
      <c r="T33" s="145"/>
      <c r="U33" s="145"/>
      <c r="V33" s="126"/>
      <c r="W33" s="126"/>
      <c r="X33" s="126"/>
      <c r="Y33" s="126"/>
      <c r="Z33" s="134"/>
      <c r="AA33" s="134"/>
      <c r="AB33" s="134"/>
    </row>
    <row r="34" spans="17:28">
      <c r="R34" s="144"/>
      <c r="S34" s="144"/>
      <c r="T34" s="145"/>
      <c r="U34" s="145"/>
      <c r="V34" s="126"/>
      <c r="W34" s="126"/>
      <c r="X34" s="126"/>
      <c r="Y34" s="126"/>
      <c r="Z34" s="134"/>
      <c r="AA34" s="134"/>
      <c r="AB34" s="134"/>
    </row>
    <row r="37" spans="17:28">
      <c r="AA37" s="146"/>
    </row>
  </sheetData>
  <mergeCells count="16">
    <mergeCell ref="Y6:Y7"/>
    <mergeCell ref="Z6:Z7"/>
    <mergeCell ref="S27:T27"/>
    <mergeCell ref="S28:T28"/>
    <mergeCell ref="O6:O7"/>
    <mergeCell ref="P6:P7"/>
    <mergeCell ref="Q6:Q7"/>
    <mergeCell ref="U6:V6"/>
    <mergeCell ref="W6:W7"/>
    <mergeCell ref="X6:X7"/>
    <mergeCell ref="E6:E7"/>
    <mergeCell ref="F6:F7"/>
    <mergeCell ref="G6:G7"/>
    <mergeCell ref="K6:L6"/>
    <mergeCell ref="M6:M7"/>
    <mergeCell ref="N6:N7"/>
  </mergeCells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入力シート</vt:lpstr>
      <vt:lpstr>記入例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2023-05-31T07:32:56Z</dcterms:modified>
</cp:coreProperties>
</file>