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srv2\0050_福祉部・こども未来健康部\0040_長寿支援課\R7年度\02_長寿支援係（事業）\物価高騰\送付物\"/>
    </mc:Choice>
  </mc:AlternateContent>
  <workbookProtection workbookPassword="8C08" lockStructure="1"/>
  <bookViews>
    <workbookView xWindow="0" yWindow="3630" windowWidth="15825" windowHeight="9000"/>
  </bookViews>
  <sheets>
    <sheet name="申請書兼請求書" sheetId="9" r:id="rId1"/>
    <sheet name="事業所別補助金額一覧表（７月から12月分）" sheetId="2" r:id="rId2"/>
    <sheet name="法人名用シート" sheetId="12" state="hidden" r:id="rId3"/>
    <sheet name="事業所別補助金額一覧表（１月から３月分）" sheetId="10" r:id="rId4"/>
    <sheet name="編集用シート" sheetId="6" state="hidden" r:id="rId5"/>
    <sheet name="カウント用シート（７月から12月分）" sheetId="7" state="hidden" r:id="rId6"/>
    <sheet name="カウント用シート (１月から３月分)" sheetId="11" state="hidden" r:id="rId7"/>
  </sheets>
  <definedNames>
    <definedName name="_xlnm.Print_Area" localSheetId="3">'事業所別補助金額一覧表（１月から３月分）'!$A$1:$W$27</definedName>
    <definedName name="_xlnm.Print_Area" localSheetId="1">'事業所別補助金額一覧表（７月から12月分）'!$A$1:$W$27</definedName>
    <definedName name="_xlnm.Print_Area" localSheetId="0">申請書兼請求書!$A$1:$BB$58</definedName>
    <definedName name="高齢者福祉施設・通所系">編集用シート!$E$2:$E$5</definedName>
    <definedName name="高齢者福祉施設・入所系１の１">編集用シート!$A$2</definedName>
    <definedName name="高齢者福祉施設・入所系１の２">編集用シート!$B$2:$B$10</definedName>
    <definedName name="高齢者福祉施設・入所系２の１">編集用シート!$C$2</definedName>
    <definedName name="高齢者福祉施設・入所系２の２">編集用シート!$D$2</definedName>
    <definedName name="高齢者福祉施設・訪問系１">編集用シート!$F$2:$F$6</definedName>
    <definedName name="高齢者福祉施設・訪問系２の１">編集用シート!$G$2</definedName>
    <definedName name="高齢者福祉施設・訪問系２の２">編集用シート!$H$2</definedName>
    <definedName name="児童福祉施設・通所系">編集用シート!$Q$2</definedName>
    <definedName name="児童福祉施設・入所系">編集用シート!$P$2</definedName>
    <definedName name="障がい福祉施設・通所系１の１">編集用シート!$J$2:$J$3</definedName>
    <definedName name="障がい福祉施設・通所系１の２">編集用シート!$K$2:$K$6</definedName>
    <definedName name="障がい福祉施設・通所系２">編集用シート!$L$2</definedName>
    <definedName name="障がい福祉施設・入所系">編集用シート!$I$2:$I$3</definedName>
    <definedName name="障がい福祉施設・訪問系１">編集用シート!$M$2:$M$8</definedName>
    <definedName name="障がい福祉施設・訪問系２">編集用シート!$N$2:$N$4</definedName>
    <definedName name="障がい福祉施設・訪問系３">編集用シート!$O$2:$O$3</definedName>
    <definedName name="福祉有償運送">編集用シート!$R$2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7" i="2" l="1"/>
  <c r="C5" i="12" l="1"/>
  <c r="H8" i="11"/>
  <c r="H9" i="11"/>
  <c r="H10" i="11"/>
  <c r="H11" i="11"/>
  <c r="I11" i="11" s="1"/>
  <c r="H12" i="11"/>
  <c r="H13" i="11"/>
  <c r="H14" i="11"/>
  <c r="I14" i="11" s="1"/>
  <c r="J14" i="11" s="1"/>
  <c r="H15" i="11"/>
  <c r="H16" i="11"/>
  <c r="H17" i="11"/>
  <c r="H18" i="11"/>
  <c r="H19" i="11"/>
  <c r="H20" i="11"/>
  <c r="I20" i="11" s="1"/>
  <c r="H21" i="11"/>
  <c r="I21" i="11" s="1"/>
  <c r="J21" i="11" s="1"/>
  <c r="H22" i="11"/>
  <c r="I22" i="11" s="1"/>
  <c r="G3" i="11"/>
  <c r="G4" i="11"/>
  <c r="G5" i="11"/>
  <c r="G6" i="11"/>
  <c r="G7" i="11"/>
  <c r="G8" i="11"/>
  <c r="G9" i="11"/>
  <c r="G10" i="11"/>
  <c r="G11" i="11"/>
  <c r="G12" i="11"/>
  <c r="G13" i="11"/>
  <c r="G14" i="11"/>
  <c r="G15" i="11"/>
  <c r="G16" i="11"/>
  <c r="G17" i="11"/>
  <c r="G18" i="11"/>
  <c r="G19" i="11"/>
  <c r="G20" i="11"/>
  <c r="G21" i="11"/>
  <c r="G22" i="11"/>
  <c r="G2" i="11"/>
  <c r="F3" i="11"/>
  <c r="F4" i="11"/>
  <c r="F5" i="11"/>
  <c r="H3" i="11" s="1"/>
  <c r="I3" i="11" s="1"/>
  <c r="F6" i="11"/>
  <c r="I19" i="11" s="1"/>
  <c r="J19" i="11" s="1"/>
  <c r="F7" i="11"/>
  <c r="H4" i="11" s="1"/>
  <c r="I4" i="11" s="1"/>
  <c r="F8" i="11"/>
  <c r="F9" i="11"/>
  <c r="F10" i="11"/>
  <c r="F11" i="11"/>
  <c r="F12" i="11"/>
  <c r="F13" i="11"/>
  <c r="F14" i="11"/>
  <c r="F15" i="11"/>
  <c r="F16" i="11"/>
  <c r="F17" i="11"/>
  <c r="F18" i="11"/>
  <c r="F19" i="11"/>
  <c r="F20" i="11"/>
  <c r="F21" i="11"/>
  <c r="F22" i="11"/>
  <c r="F2" i="11"/>
  <c r="C8" i="11"/>
  <c r="C9" i="11"/>
  <c r="C10" i="11"/>
  <c r="C11" i="11"/>
  <c r="C12" i="11"/>
  <c r="C13" i="11"/>
  <c r="C14" i="11"/>
  <c r="C15" i="11"/>
  <c r="C16" i="11"/>
  <c r="D16" i="11" s="1"/>
  <c r="C17" i="11"/>
  <c r="C18" i="11"/>
  <c r="C19" i="11"/>
  <c r="C20" i="11"/>
  <c r="D20" i="11" s="1"/>
  <c r="C21" i="11"/>
  <c r="D21" i="11" s="1"/>
  <c r="C22" i="11"/>
  <c r="D22" i="11" s="1"/>
  <c r="B3" i="11"/>
  <c r="B4" i="11"/>
  <c r="B5" i="11"/>
  <c r="B6" i="11"/>
  <c r="C6" i="11" s="1"/>
  <c r="D6" i="11" s="1"/>
  <c r="B7" i="11"/>
  <c r="C7" i="11" s="1"/>
  <c r="B8" i="11"/>
  <c r="B9" i="11"/>
  <c r="B10" i="11"/>
  <c r="B11" i="11"/>
  <c r="B12" i="11"/>
  <c r="B13" i="11"/>
  <c r="B14" i="11"/>
  <c r="B15" i="11"/>
  <c r="B16" i="11"/>
  <c r="B17" i="11"/>
  <c r="B18" i="11"/>
  <c r="B19" i="11"/>
  <c r="B20" i="11"/>
  <c r="B21" i="11"/>
  <c r="B22" i="11"/>
  <c r="B2" i="11"/>
  <c r="I24" i="11"/>
  <c r="T7" i="10"/>
  <c r="T8" i="10"/>
  <c r="T9" i="10"/>
  <c r="T10" i="10"/>
  <c r="T11" i="10"/>
  <c r="T12" i="10"/>
  <c r="T13" i="10"/>
  <c r="T14" i="10"/>
  <c r="T15" i="10"/>
  <c r="T16" i="10"/>
  <c r="T17" i="10"/>
  <c r="T18" i="10"/>
  <c r="T19" i="10"/>
  <c r="V19" i="10" s="1"/>
  <c r="T20" i="10"/>
  <c r="T21" i="10"/>
  <c r="T22" i="10"/>
  <c r="T23" i="10"/>
  <c r="T24" i="10"/>
  <c r="T25" i="10"/>
  <c r="T26" i="10"/>
  <c r="V26" i="10" s="1"/>
  <c r="R7" i="10"/>
  <c r="R8" i="10"/>
  <c r="R9" i="10"/>
  <c r="V9" i="10" s="1"/>
  <c r="R10" i="10"/>
  <c r="V10" i="10" s="1"/>
  <c r="R11" i="10"/>
  <c r="V11" i="10" s="1"/>
  <c r="R12" i="10"/>
  <c r="V12" i="10" s="1"/>
  <c r="R13" i="10"/>
  <c r="R14" i="10"/>
  <c r="R15" i="10"/>
  <c r="V15" i="10" s="1"/>
  <c r="R16" i="10"/>
  <c r="R17" i="10"/>
  <c r="R18" i="10"/>
  <c r="R19" i="10"/>
  <c r="R20" i="10"/>
  <c r="V20" i="10" s="1"/>
  <c r="R21" i="10"/>
  <c r="R22" i="10"/>
  <c r="V22" i="10" s="1"/>
  <c r="R23" i="10"/>
  <c r="R24" i="10"/>
  <c r="R25" i="10"/>
  <c r="R26" i="10"/>
  <c r="T6" i="10"/>
  <c r="R6" i="10"/>
  <c r="V25" i="10"/>
  <c r="V23" i="10"/>
  <c r="V21" i="10"/>
  <c r="V18" i="10"/>
  <c r="V17" i="10"/>
  <c r="V16" i="10"/>
  <c r="V13" i="10"/>
  <c r="V14" i="10" l="1"/>
  <c r="D5" i="12"/>
  <c r="E5" i="12" s="1"/>
  <c r="AL11" i="9" s="1"/>
  <c r="J3" i="11"/>
  <c r="H7" i="11"/>
  <c r="I7" i="11" s="1"/>
  <c r="J7" i="11" s="1"/>
  <c r="C5" i="11"/>
  <c r="D5" i="11" s="1"/>
  <c r="H6" i="11"/>
  <c r="I6" i="11" s="1"/>
  <c r="J6" i="11" s="1"/>
  <c r="C3" i="11"/>
  <c r="D3" i="11" s="1"/>
  <c r="C2" i="11"/>
  <c r="D2" i="11" s="1"/>
  <c r="H5" i="11"/>
  <c r="I5" i="11" s="1"/>
  <c r="J5" i="11" s="1"/>
  <c r="H2" i="11"/>
  <c r="I2" i="11" s="1"/>
  <c r="J2" i="11" s="1"/>
  <c r="J4" i="11"/>
  <c r="J11" i="11"/>
  <c r="J22" i="11"/>
  <c r="I15" i="11"/>
  <c r="J15" i="11" s="1"/>
  <c r="V8" i="10"/>
  <c r="C4" i="11"/>
  <c r="D4" i="11" s="1"/>
  <c r="D12" i="11"/>
  <c r="D8" i="11"/>
  <c r="J20" i="11"/>
  <c r="D7" i="11"/>
  <c r="D11" i="11"/>
  <c r="D15" i="11"/>
  <c r="D19" i="11"/>
  <c r="D10" i="11"/>
  <c r="D14" i="11"/>
  <c r="D18" i="11"/>
  <c r="D9" i="11"/>
  <c r="D13" i="11"/>
  <c r="D17" i="11"/>
  <c r="I18" i="11"/>
  <c r="J18" i="11" s="1"/>
  <c r="I10" i="11"/>
  <c r="J10" i="11" s="1"/>
  <c r="I9" i="11"/>
  <c r="J9" i="11" s="1"/>
  <c r="I13" i="11"/>
  <c r="J13" i="11" s="1"/>
  <c r="I17" i="11"/>
  <c r="J17" i="11" s="1"/>
  <c r="I8" i="11"/>
  <c r="J8" i="11" s="1"/>
  <c r="I12" i="11"/>
  <c r="J12" i="11" s="1"/>
  <c r="I16" i="11"/>
  <c r="J16" i="11" s="1"/>
  <c r="V6" i="10"/>
  <c r="V7" i="10"/>
  <c r="V24" i="10"/>
  <c r="T27" i="10"/>
  <c r="R27" i="10"/>
  <c r="T7" i="2"/>
  <c r="T8" i="2"/>
  <c r="T9" i="2"/>
  <c r="T10" i="2"/>
  <c r="T11" i="2"/>
  <c r="T12" i="2"/>
  <c r="T13" i="2"/>
  <c r="T14" i="2"/>
  <c r="T15" i="2"/>
  <c r="T16" i="2"/>
  <c r="T17" i="2"/>
  <c r="T18" i="2"/>
  <c r="T19" i="2"/>
  <c r="T20" i="2"/>
  <c r="T21" i="2"/>
  <c r="T22" i="2"/>
  <c r="T23" i="2"/>
  <c r="T24" i="2"/>
  <c r="T25" i="2"/>
  <c r="T26" i="2"/>
  <c r="T6" i="2"/>
  <c r="R23" i="2"/>
  <c r="R8" i="2"/>
  <c r="R9" i="2"/>
  <c r="R10" i="2"/>
  <c r="R11" i="2"/>
  <c r="R12" i="2"/>
  <c r="R13" i="2"/>
  <c r="R14" i="2"/>
  <c r="R15" i="2"/>
  <c r="R16" i="2"/>
  <c r="R17" i="2"/>
  <c r="R18" i="2"/>
  <c r="R19" i="2"/>
  <c r="R20" i="2"/>
  <c r="R21" i="2"/>
  <c r="R22" i="2"/>
  <c r="R24" i="2"/>
  <c r="R25" i="2"/>
  <c r="R26" i="2"/>
  <c r="R6" i="2"/>
  <c r="D23" i="11" l="1"/>
  <c r="H3" i="10" s="1"/>
  <c r="J23" i="11"/>
  <c r="L3" i="10" s="1"/>
  <c r="V27" i="10"/>
  <c r="AJ24" i="9" s="1"/>
  <c r="F3" i="7"/>
  <c r="F4" i="7"/>
  <c r="F5" i="7"/>
  <c r="F6" i="7"/>
  <c r="F7" i="7"/>
  <c r="F8" i="7"/>
  <c r="F9" i="7"/>
  <c r="F10" i="7"/>
  <c r="F11" i="7"/>
  <c r="F12" i="7"/>
  <c r="F13" i="7"/>
  <c r="F14" i="7"/>
  <c r="F15" i="7"/>
  <c r="F16" i="7"/>
  <c r="F17" i="7"/>
  <c r="F18" i="7"/>
  <c r="F19" i="7"/>
  <c r="F20" i="7"/>
  <c r="H18" i="7" s="1"/>
  <c r="F21" i="7"/>
  <c r="F22" i="7"/>
  <c r="F2" i="7"/>
  <c r="H11" i="7"/>
  <c r="H20" i="7"/>
  <c r="H21" i="7"/>
  <c r="H22" i="7"/>
  <c r="H17" i="7" l="1"/>
  <c r="H19" i="7"/>
  <c r="H16" i="7"/>
  <c r="H8" i="7"/>
  <c r="I8" i="7" s="1"/>
  <c r="H15" i="7"/>
  <c r="H12" i="7"/>
  <c r="H14" i="7"/>
  <c r="H13" i="7"/>
  <c r="H10" i="7"/>
  <c r="H9" i="7"/>
  <c r="H7" i="7"/>
  <c r="H5" i="7"/>
  <c r="H6" i="7"/>
  <c r="H4" i="7"/>
  <c r="G3" i="7"/>
  <c r="G4" i="7"/>
  <c r="G5" i="7"/>
  <c r="G6" i="7"/>
  <c r="G7" i="7"/>
  <c r="G8" i="7"/>
  <c r="G9" i="7"/>
  <c r="G10" i="7"/>
  <c r="G11" i="7"/>
  <c r="G12" i="7"/>
  <c r="G13" i="7"/>
  <c r="G14" i="7"/>
  <c r="G15" i="7"/>
  <c r="G16" i="7"/>
  <c r="G17" i="7"/>
  <c r="G18" i="7"/>
  <c r="G19" i="7"/>
  <c r="G20" i="7"/>
  <c r="G21" i="7"/>
  <c r="G22" i="7"/>
  <c r="G2" i="7"/>
  <c r="V14" i="2" l="1"/>
  <c r="V15" i="2"/>
  <c r="V16" i="2"/>
  <c r="V17" i="2"/>
  <c r="V18" i="2"/>
  <c r="V19" i="2"/>
  <c r="V20" i="2"/>
  <c r="V21" i="2"/>
  <c r="V22" i="2"/>
  <c r="V23" i="2"/>
  <c r="V24" i="2"/>
  <c r="V25" i="2"/>
  <c r="V26" i="2"/>
  <c r="V12" i="2" l="1"/>
  <c r="V13" i="2"/>
  <c r="V11" i="2" l="1"/>
  <c r="V10" i="2"/>
  <c r="V7" i="2"/>
  <c r="V6" i="2"/>
  <c r="V8" i="2"/>
  <c r="V9" i="2"/>
  <c r="T27" i="2"/>
  <c r="R27" i="2"/>
  <c r="V27" i="2" l="1"/>
  <c r="S24" i="9" s="1"/>
  <c r="O21" i="9" s="1"/>
  <c r="I9" i="7"/>
  <c r="I10" i="7"/>
  <c r="I11" i="7"/>
  <c r="I12" i="7"/>
  <c r="I13" i="7"/>
  <c r="I14" i="7"/>
  <c r="I15" i="7"/>
  <c r="I16" i="7"/>
  <c r="I17" i="7"/>
  <c r="J17" i="7" s="1"/>
  <c r="I18" i="7"/>
  <c r="I19" i="7"/>
  <c r="I20" i="7"/>
  <c r="I21" i="7"/>
  <c r="J21" i="7" s="1"/>
  <c r="I22" i="7"/>
  <c r="H3" i="7"/>
  <c r="I3" i="7" s="1"/>
  <c r="I7" i="7"/>
  <c r="H2" i="7"/>
  <c r="I2" i="7" l="1"/>
  <c r="J2" i="7" s="1"/>
  <c r="J11" i="7"/>
  <c r="J10" i="7"/>
  <c r="J20" i="7"/>
  <c r="J16" i="7"/>
  <c r="I4" i="7"/>
  <c r="J4" i="7" s="1"/>
  <c r="J14" i="7"/>
  <c r="J7" i="7"/>
  <c r="J19" i="7"/>
  <c r="J13" i="7"/>
  <c r="J9" i="7"/>
  <c r="J22" i="7"/>
  <c r="J18" i="7"/>
  <c r="J15" i="7"/>
  <c r="J12" i="7"/>
  <c r="I6" i="7"/>
  <c r="J6" i="7" s="1"/>
  <c r="J8" i="7"/>
  <c r="J3" i="7"/>
  <c r="I5" i="7"/>
  <c r="J5" i="7" s="1"/>
  <c r="C21" i="7"/>
  <c r="C22" i="7"/>
  <c r="B3" i="7"/>
  <c r="B4" i="7"/>
  <c r="B5" i="7"/>
  <c r="B6" i="7"/>
  <c r="B7" i="7"/>
  <c r="B8" i="7"/>
  <c r="B9" i="7"/>
  <c r="B10" i="7"/>
  <c r="B11" i="7"/>
  <c r="B12" i="7"/>
  <c r="B13" i="7"/>
  <c r="B14" i="7"/>
  <c r="B15" i="7"/>
  <c r="B16" i="7"/>
  <c r="B17" i="7"/>
  <c r="B18" i="7"/>
  <c r="B19" i="7"/>
  <c r="B20" i="7"/>
  <c r="C20" i="7" s="1"/>
  <c r="B21" i="7"/>
  <c r="B22" i="7"/>
  <c r="B2" i="7"/>
  <c r="C19" i="7" l="1"/>
  <c r="D19" i="7" s="1"/>
  <c r="J23" i="7"/>
  <c r="C18" i="7"/>
  <c r="C17" i="7"/>
  <c r="C16" i="7"/>
  <c r="C15" i="7"/>
  <c r="C14" i="7"/>
  <c r="C12" i="7"/>
  <c r="C13" i="7"/>
  <c r="D13" i="7" s="1"/>
  <c r="C11" i="7"/>
  <c r="C10" i="7"/>
  <c r="C9" i="7"/>
  <c r="C3" i="7"/>
  <c r="C6" i="7"/>
  <c r="C7" i="7"/>
  <c r="C8" i="7"/>
  <c r="C5" i="7"/>
  <c r="C2" i="7"/>
  <c r="C4" i="7"/>
  <c r="D21" i="7"/>
  <c r="L3" i="2" l="1"/>
  <c r="I24" i="7"/>
  <c r="D3" i="7"/>
  <c r="D9" i="7"/>
  <c r="D5" i="7"/>
  <c r="D22" i="7"/>
  <c r="D18" i="7"/>
  <c r="D15" i="7"/>
  <c r="D12" i="7"/>
  <c r="D8" i="7"/>
  <c r="D17" i="7"/>
  <c r="D11" i="7"/>
  <c r="D7" i="7"/>
  <c r="D20" i="7"/>
  <c r="D16" i="7"/>
  <c r="D14" i="7"/>
  <c r="D10" i="7"/>
  <c r="D2" i="7"/>
  <c r="D6" i="7"/>
  <c r="D4" i="7"/>
  <c r="D23" i="7" l="1"/>
  <c r="H3" i="2" l="1"/>
</calcChain>
</file>

<file path=xl/sharedStrings.xml><?xml version="1.0" encoding="utf-8"?>
<sst xmlns="http://schemas.openxmlformats.org/spreadsheetml/2006/main" count="135" uniqueCount="121">
  <si>
    <t>法人名</t>
    <rPh sb="0" eb="2">
      <t>ホウジン</t>
    </rPh>
    <rPh sb="2" eb="3">
      <t>メイ</t>
    </rPh>
    <phoneticPr fontId="1"/>
  </si>
  <si>
    <t>施設種別</t>
    <rPh sb="0" eb="2">
      <t>シセツ</t>
    </rPh>
    <rPh sb="2" eb="4">
      <t>シュベツ</t>
    </rPh>
    <phoneticPr fontId="5"/>
  </si>
  <si>
    <t>施設等の名称 ※１</t>
    <rPh sb="0" eb="2">
      <t>シセツ</t>
    </rPh>
    <rPh sb="2" eb="3">
      <t>トウ</t>
    </rPh>
    <rPh sb="4" eb="6">
      <t>メイショウ</t>
    </rPh>
    <phoneticPr fontId="1"/>
  </si>
  <si>
    <t>所在地</t>
    <rPh sb="0" eb="3">
      <t>ショザイチ</t>
    </rPh>
    <phoneticPr fontId="1"/>
  </si>
  <si>
    <t>合計</t>
    <rPh sb="0" eb="2">
      <t>ゴウケイ</t>
    </rPh>
    <phoneticPr fontId="5"/>
  </si>
  <si>
    <t>事業所番号
※２</t>
    <rPh sb="0" eb="2">
      <t>ジギョウ</t>
    </rPh>
    <rPh sb="2" eb="3">
      <t>ショ</t>
    </rPh>
    <rPh sb="3" eb="5">
      <t>バンゴウ</t>
    </rPh>
    <phoneticPr fontId="1"/>
  </si>
  <si>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</si>
  <si>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</si>
  <si>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</si>
  <si>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</si>
  <si>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</si>
  <si>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</si>
  <si>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通所介護</t>
    <rPh sb="0" eb="2">
      <t>ツウショ</t>
    </rPh>
    <rPh sb="2" eb="4">
      <t>カイゴ</t>
    </rPh>
    <phoneticPr fontId="1"/>
  </si>
  <si>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</si>
  <si>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</si>
  <si>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訪問介護</t>
    <rPh sb="0" eb="2">
      <t>ホウモン</t>
    </rPh>
    <rPh sb="2" eb="4">
      <t>カイゴ</t>
    </rPh>
    <phoneticPr fontId="1"/>
  </si>
  <si>
    <t>訪問入浴介護</t>
    <rPh sb="0" eb="2">
      <t>ホウモン</t>
    </rPh>
    <rPh sb="2" eb="4">
      <t>ニュウヨク</t>
    </rPh>
    <rPh sb="4" eb="6">
      <t>カイゴ</t>
    </rPh>
    <phoneticPr fontId="1"/>
  </si>
  <si>
    <t>施設入所支援</t>
    <rPh sb="0" eb="2">
      <t>シセツ</t>
    </rPh>
    <rPh sb="2" eb="4">
      <t>ニュウショ</t>
    </rPh>
    <rPh sb="4" eb="6">
      <t>シエン</t>
    </rPh>
    <phoneticPr fontId="1"/>
  </si>
  <si>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</si>
  <si>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</si>
  <si>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</si>
  <si>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児童発達支援</t>
    <rPh sb="0" eb="2">
      <t>ジドウ</t>
    </rPh>
    <rPh sb="2" eb="4">
      <t>ハッタツ</t>
    </rPh>
    <rPh sb="4" eb="6">
      <t>シエン</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</si>
  <si>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</si>
  <si>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</si>
  <si>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</si>
  <si>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</si>
  <si>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移動支援事業</t>
    <rPh sb="0" eb="2">
      <t>イドウ</t>
    </rPh>
    <rPh sb="2" eb="4">
      <t>シエン</t>
    </rPh>
    <rPh sb="4" eb="6">
      <t>ジギョウ</t>
    </rPh>
    <phoneticPr fontId="1"/>
  </si>
  <si>
    <t>福祉有償運送</t>
    <rPh sb="0" eb="2">
      <t>フクシ</t>
    </rPh>
    <rPh sb="2" eb="4">
      <t>ユウショウ</t>
    </rPh>
    <rPh sb="4" eb="6">
      <t>ウンソウ</t>
    </rPh>
    <phoneticPr fontId="1"/>
  </si>
  <si>
    <t>保育園等</t>
    <rPh sb="0" eb="3">
      <t>ホイクエン</t>
    </rPh>
    <rPh sb="3" eb="4">
      <t>トウ</t>
    </rPh>
    <phoneticPr fontId="1"/>
  </si>
  <si>
    <t>事業区分及び施設等区分</t>
    <rPh sb="0" eb="2">
      <t>ジギョウ</t>
    </rPh>
    <rPh sb="2" eb="4">
      <t>クブン</t>
    </rPh>
    <rPh sb="4" eb="5">
      <t>オヨ</t>
    </rPh>
    <rPh sb="6" eb="8">
      <t>シセツ</t>
    </rPh>
    <rPh sb="8" eb="9">
      <t>トウ</t>
    </rPh>
    <rPh sb="9" eb="11">
      <t>クブン</t>
    </rPh>
    <phoneticPr fontId="1"/>
  </si>
  <si>
    <t>訪問看護ステーション</t>
    <rPh sb="0" eb="2">
      <t>ホウモン</t>
    </rPh>
    <rPh sb="2" eb="4">
      <t>カンゴ</t>
    </rPh>
    <phoneticPr fontId="1"/>
  </si>
  <si>
    <t>高齢者福祉施設・通所系</t>
    <rPh sb="0" eb="3">
      <t>コウレイシャ</t>
    </rPh>
    <rPh sb="3" eb="5">
      <t>フクシ</t>
    </rPh>
    <rPh sb="5" eb="7">
      <t>シセツ</t>
    </rPh>
    <rPh sb="8" eb="10">
      <t>ツウショ</t>
    </rPh>
    <rPh sb="10" eb="11">
      <t>ケイ</t>
    </rPh>
    <phoneticPr fontId="1"/>
  </si>
  <si>
    <t>障がい福祉施設・入所系</t>
    <rPh sb="0" eb="1">
      <t>ショウ</t>
    </rPh>
    <rPh sb="3" eb="5">
      <t>フクシ</t>
    </rPh>
    <rPh sb="5" eb="7">
      <t>シセツ</t>
    </rPh>
    <rPh sb="8" eb="10">
      <t>ニュウショ</t>
    </rPh>
    <rPh sb="10" eb="11">
      <t>ケイ</t>
    </rPh>
    <phoneticPr fontId="1"/>
  </si>
  <si>
    <t>児童福祉施設・入所系</t>
    <rPh sb="0" eb="2">
      <t>ジドウ</t>
    </rPh>
    <rPh sb="2" eb="4">
      <t>フクシ</t>
    </rPh>
    <rPh sb="4" eb="6">
      <t>シセツ</t>
    </rPh>
    <rPh sb="7" eb="9">
      <t>ニュウショ</t>
    </rPh>
    <rPh sb="9" eb="10">
      <t>ケイ</t>
    </rPh>
    <phoneticPr fontId="1"/>
  </si>
  <si>
    <t>児童福祉施設・通所系</t>
    <rPh sb="0" eb="2">
      <t>ジドウ</t>
    </rPh>
    <rPh sb="2" eb="4">
      <t>フクシ</t>
    </rPh>
    <rPh sb="4" eb="6">
      <t>シセツ</t>
    </rPh>
    <rPh sb="7" eb="9">
      <t>ツウショ</t>
    </rPh>
    <rPh sb="9" eb="10">
      <t>ケイ</t>
    </rPh>
    <phoneticPr fontId="1"/>
  </si>
  <si>
    <t>利用
定員
※３</t>
    <rPh sb="0" eb="2">
      <t>リヨウ</t>
    </rPh>
    <rPh sb="3" eb="5">
      <t>テイイン</t>
    </rPh>
    <phoneticPr fontId="1"/>
  </si>
  <si>
    <t>地域活動支援センター</t>
    <rPh sb="0" eb="2">
      <t>チイキ</t>
    </rPh>
    <rPh sb="2" eb="4">
      <t>カツドウ</t>
    </rPh>
    <rPh sb="4" eb="6">
      <t>シエン</t>
    </rPh>
    <phoneticPr fontId="1"/>
  </si>
  <si>
    <t>Ａ</t>
    <phoneticPr fontId="1"/>
  </si>
  <si>
    <t>Ｂ</t>
    <phoneticPr fontId="1"/>
  </si>
  <si>
    <t>様式第１号（第８条関係）</t>
    <rPh sb="0" eb="2">
      <t>ヨウシキ</t>
    </rPh>
    <rPh sb="2" eb="3">
      <t>ダイ</t>
    </rPh>
    <rPh sb="4" eb="5">
      <t>ゴウ</t>
    </rPh>
    <rPh sb="6" eb="7">
      <t>ダイ</t>
    </rPh>
    <rPh sb="8" eb="9">
      <t>ジョウ</t>
    </rPh>
    <rPh sb="9" eb="11">
      <t>カンケイ</t>
    </rPh>
    <phoneticPr fontId="1"/>
  </si>
  <si>
    <t>飯田市長</t>
    <rPh sb="0" eb="3">
      <t>イイダシ</t>
    </rPh>
    <rPh sb="3" eb="4">
      <t>チョウ</t>
    </rPh>
    <phoneticPr fontId="1"/>
  </si>
  <si>
    <t>申請者</t>
    <rPh sb="0" eb="3">
      <t>シンセイシャ</t>
    </rPh>
    <phoneticPr fontId="1"/>
  </si>
  <si>
    <t>法人所在地</t>
    <rPh sb="0" eb="2">
      <t>ホウジン</t>
    </rPh>
    <rPh sb="2" eb="5">
      <t>ショザイチ</t>
    </rPh>
    <phoneticPr fontId="1"/>
  </si>
  <si>
    <t>電話番号</t>
    <rPh sb="0" eb="2">
      <t>デンワ</t>
    </rPh>
    <rPh sb="2" eb="4">
      <t>バンゴウ</t>
    </rPh>
    <phoneticPr fontId="1"/>
  </si>
  <si>
    <t>１　交付申請額等</t>
    <rPh sb="2" eb="4">
      <t>コウフ</t>
    </rPh>
    <rPh sb="4" eb="6">
      <t>シンセイ</t>
    </rPh>
    <rPh sb="6" eb="7">
      <t>ガク</t>
    </rPh>
    <rPh sb="7" eb="8">
      <t>トウ</t>
    </rPh>
    <phoneticPr fontId="1"/>
  </si>
  <si>
    <t>申請対象期間</t>
    <rPh sb="0" eb="2">
      <t>シンセイ</t>
    </rPh>
    <rPh sb="2" eb="4">
      <t>タイショウ</t>
    </rPh>
    <rPh sb="4" eb="6">
      <t>キカン</t>
    </rPh>
    <phoneticPr fontId="1"/>
  </si>
  <si>
    <t>申請期限</t>
    <rPh sb="0" eb="2">
      <t>シンセイ</t>
    </rPh>
    <rPh sb="2" eb="4">
      <t>キゲン</t>
    </rPh>
    <phoneticPr fontId="1"/>
  </si>
  <si>
    <t>２　添付書類</t>
    <rPh sb="2" eb="4">
      <t>テンプ</t>
    </rPh>
    <rPh sb="4" eb="6">
      <t>ショルイ</t>
    </rPh>
    <phoneticPr fontId="1"/>
  </si>
  <si>
    <t>金融機関名</t>
    <rPh sb="0" eb="2">
      <t>キンユウ</t>
    </rPh>
    <rPh sb="2" eb="4">
      <t>キカン</t>
    </rPh>
    <rPh sb="4" eb="5">
      <t>メイ</t>
    </rPh>
    <phoneticPr fontId="1"/>
  </si>
  <si>
    <t>口座番号</t>
    <rPh sb="0" eb="2">
      <t>コウザ</t>
    </rPh>
    <rPh sb="2" eb="4">
      <t>バンゴウ</t>
    </rPh>
    <phoneticPr fontId="1"/>
  </si>
  <si>
    <t>（フリガナ）</t>
    <phoneticPr fontId="1"/>
  </si>
  <si>
    <t>口座名義人</t>
    <rPh sb="0" eb="2">
      <t>コウザ</t>
    </rPh>
    <rPh sb="2" eb="4">
      <t>メイギ</t>
    </rPh>
    <rPh sb="4" eb="5">
      <t>ニン</t>
    </rPh>
    <phoneticPr fontId="1"/>
  </si>
  <si>
    <t>支店名</t>
    <rPh sb="0" eb="3">
      <t>シテンメイ</t>
    </rPh>
    <phoneticPr fontId="1"/>
  </si>
  <si>
    <t>口座種類</t>
    <rPh sb="0" eb="2">
      <t>コウザ</t>
    </rPh>
    <rPh sb="2" eb="4">
      <t>シュルイ</t>
    </rPh>
    <phoneticPr fontId="1"/>
  </si>
  <si>
    <t>交付決定額（円）</t>
    <rPh sb="0" eb="2">
      <t>コウフ</t>
    </rPh>
    <rPh sb="2" eb="4">
      <t>ケッテイ</t>
    </rPh>
    <rPh sb="4" eb="5">
      <t>ガク</t>
    </rPh>
    <rPh sb="6" eb="7">
      <t>エン</t>
    </rPh>
    <phoneticPr fontId="1"/>
  </si>
  <si>
    <t>交付決定年月日</t>
    <rPh sb="0" eb="2">
      <t>コウフ</t>
    </rPh>
    <rPh sb="2" eb="4">
      <t>ケッテイ</t>
    </rPh>
    <rPh sb="4" eb="7">
      <t>ネンガッピ</t>
    </rPh>
    <phoneticPr fontId="1"/>
  </si>
  <si>
    <t>不交付理由</t>
    <rPh sb="0" eb="1">
      <t>フ</t>
    </rPh>
    <rPh sb="1" eb="3">
      <t>コウフ</t>
    </rPh>
    <rPh sb="3" eb="5">
      <t>リユウ</t>
    </rPh>
    <phoneticPr fontId="1"/>
  </si>
  <si>
    <t>印</t>
    <rPh sb="0" eb="1">
      <t>イン</t>
    </rPh>
    <phoneticPr fontId="1"/>
  </si>
  <si>
    <t>高齢者福祉施設・入所系１の１</t>
    <rPh sb="0" eb="3">
      <t>コウレイシャ</t>
    </rPh>
    <rPh sb="3" eb="5">
      <t>フクシ</t>
    </rPh>
    <rPh sb="5" eb="7">
      <t>シセツ</t>
    </rPh>
    <rPh sb="8" eb="10">
      <t>ニュウショ</t>
    </rPh>
    <rPh sb="10" eb="11">
      <t>ケイ</t>
    </rPh>
    <phoneticPr fontId="1"/>
  </si>
  <si>
    <t>高齢者福祉施設・入所系１の２</t>
    <rPh sb="0" eb="3">
      <t>コウレイシャ</t>
    </rPh>
    <rPh sb="3" eb="5">
      <t>フクシ</t>
    </rPh>
    <rPh sb="5" eb="7">
      <t>シセツ</t>
    </rPh>
    <rPh sb="8" eb="10">
      <t>ニュウショ</t>
    </rPh>
    <rPh sb="10" eb="11">
      <t>ケイ</t>
    </rPh>
    <phoneticPr fontId="1"/>
  </si>
  <si>
    <t>短期入所生活介護(併設型に限る。)</t>
    <rPh sb="0" eb="2">
      <t>タンキ</t>
    </rPh>
    <rPh sb="2" eb="4">
      <t>ニュウショ</t>
    </rPh>
    <rPh sb="4" eb="6">
      <t>セイカツ</t>
    </rPh>
    <rPh sb="6" eb="8">
      <t>カイゴ</t>
    </rPh>
    <rPh sb="9" eb="12">
      <t>ヘイセツガタ</t>
    </rPh>
    <rPh sb="13" eb="14">
      <t>カギ</t>
    </rPh>
    <phoneticPr fontId="1"/>
  </si>
  <si>
    <t>特定施設入居者生活介護（養護老人ホームを除く。）</t>
    <rPh sb="0" eb="2">
      <t>トクテイ</t>
    </rPh>
    <rPh sb="2" eb="4">
      <t>シセツ</t>
    </rPh>
    <rPh sb="4" eb="7">
      <t>ニュウキョシャ</t>
    </rPh>
    <rPh sb="7" eb="9">
      <t>セイカツ</t>
    </rPh>
    <rPh sb="9" eb="11">
      <t>カイゴ</t>
    </rPh>
    <rPh sb="12" eb="14">
      <t>ヨウゴ</t>
    </rPh>
    <rPh sb="14" eb="16">
      <t>ロウジン</t>
    </rPh>
    <rPh sb="20" eb="21">
      <t>ノゾ</t>
    </rPh>
    <phoneticPr fontId="1"/>
  </si>
  <si>
    <t>短期入所生活介護（単独型に限る。）</t>
    <rPh sb="0" eb="2">
      <t>タンキ</t>
    </rPh>
    <rPh sb="2" eb="4">
      <t>ニュウショ</t>
    </rPh>
    <rPh sb="4" eb="6">
      <t>セイカツ</t>
    </rPh>
    <rPh sb="6" eb="8">
      <t>カイゴ</t>
    </rPh>
    <rPh sb="9" eb="12">
      <t>タンドクガタ</t>
    </rPh>
    <rPh sb="13" eb="14">
      <t>カギ</t>
    </rPh>
    <phoneticPr fontId="1"/>
  </si>
  <si>
    <t>小規模多機能型居宅介護及び看護小規模多機能型居宅介護</t>
    <rPh sb="0" eb="3">
      <t>ショウキボ</t>
    </rPh>
    <rPh sb="3" eb="7">
      <t>タキノウガタ</t>
    </rPh>
    <rPh sb="7" eb="9">
      <t>キョタク</t>
    </rPh>
    <rPh sb="9" eb="11">
      <t>カイゴ</t>
    </rPh>
    <rPh sb="11" eb="12">
      <t>オヨ</t>
    </rPh>
    <rPh sb="13" eb="15">
      <t>カンゴ</t>
    </rPh>
    <rPh sb="15" eb="18">
      <t>ショウキボ</t>
    </rPh>
    <rPh sb="18" eb="21">
      <t>タキノウ</t>
    </rPh>
    <rPh sb="21" eb="22">
      <t>ガタ</t>
    </rPh>
    <rPh sb="22" eb="24">
      <t>キョタク</t>
    </rPh>
    <rPh sb="24" eb="26">
      <t>カイゴ</t>
    </rPh>
    <phoneticPr fontId="1"/>
  </si>
  <si>
    <t>高齢者福祉施設・入所系２の１</t>
    <rPh sb="0" eb="3">
      <t>コウレイシャ</t>
    </rPh>
    <rPh sb="3" eb="5">
      <t>フクシ</t>
    </rPh>
    <rPh sb="5" eb="7">
      <t>シセツ</t>
    </rPh>
    <rPh sb="8" eb="10">
      <t>ニュウショ</t>
    </rPh>
    <rPh sb="10" eb="11">
      <t>ケイ</t>
    </rPh>
    <phoneticPr fontId="1"/>
  </si>
  <si>
    <t>養護老人ホーム（特定施設入居者生活介護を除く。）</t>
    <rPh sb="0" eb="2">
      <t>ヨウゴ</t>
    </rPh>
    <rPh sb="2" eb="4">
      <t>ロウジン</t>
    </rPh>
    <rPh sb="8" eb="10">
      <t>トクテイ</t>
    </rPh>
    <rPh sb="10" eb="12">
      <t>シセツ</t>
    </rPh>
    <rPh sb="12" eb="15">
      <t>ニュウキョシャ</t>
    </rPh>
    <rPh sb="15" eb="17">
      <t>セイカツ</t>
    </rPh>
    <rPh sb="17" eb="19">
      <t>カイゴ</t>
    </rPh>
    <rPh sb="20" eb="21">
      <t>ノゾ</t>
    </rPh>
    <phoneticPr fontId="1"/>
  </si>
  <si>
    <t>高齢者福祉施設・入所系２の２</t>
    <rPh sb="0" eb="3">
      <t>コウレイシャ</t>
    </rPh>
    <rPh sb="3" eb="5">
      <t>フクシ</t>
    </rPh>
    <rPh sb="5" eb="7">
      <t>シセツ</t>
    </rPh>
    <rPh sb="8" eb="10">
      <t>ニュウショ</t>
    </rPh>
    <rPh sb="10" eb="11">
      <t>ケイ</t>
    </rPh>
    <phoneticPr fontId="1"/>
  </si>
  <si>
    <t>養護老人ホーム（特定施設入居者生活介護に限る。）</t>
    <rPh sb="0" eb="2">
      <t>ヨウゴ</t>
    </rPh>
    <rPh sb="2" eb="4">
      <t>ロウジン</t>
    </rPh>
    <rPh sb="8" eb="10">
      <t>トクテイ</t>
    </rPh>
    <rPh sb="10" eb="12">
      <t>シセツ</t>
    </rPh>
    <rPh sb="12" eb="15">
      <t>ニュウキョシャ</t>
    </rPh>
    <rPh sb="15" eb="17">
      <t>セイカツ</t>
    </rPh>
    <rPh sb="17" eb="19">
      <t>カイゴ</t>
    </rPh>
    <rPh sb="20" eb="21">
      <t>カギ</t>
    </rPh>
    <phoneticPr fontId="1"/>
  </si>
  <si>
    <t>通所リハビリテーション（医療みなしを除く。）</t>
    <rPh sb="0" eb="2">
      <t>ツウショ</t>
    </rPh>
    <rPh sb="12" eb="14">
      <t>イリョウ</t>
    </rPh>
    <rPh sb="18" eb="19">
      <t>ノゾ</t>
    </rPh>
    <phoneticPr fontId="1"/>
  </si>
  <si>
    <t>高齢者福祉施設・訪問系１</t>
    <rPh sb="0" eb="3">
      <t>コウレイシャ</t>
    </rPh>
    <rPh sb="3" eb="5">
      <t>フクシ</t>
    </rPh>
    <rPh sb="5" eb="7">
      <t>シセツ</t>
    </rPh>
    <rPh sb="8" eb="10">
      <t>ホウモン</t>
    </rPh>
    <rPh sb="10" eb="11">
      <t>ケイ</t>
    </rPh>
    <phoneticPr fontId="1"/>
  </si>
  <si>
    <t>訪問リハビリテーション（医療みなしを除く。）</t>
    <rPh sb="0" eb="2">
      <t>ホウモン</t>
    </rPh>
    <rPh sb="12" eb="14">
      <t>イリョウ</t>
    </rPh>
    <rPh sb="18" eb="19">
      <t>ノゾ</t>
    </rPh>
    <phoneticPr fontId="1"/>
  </si>
  <si>
    <t>高齢者福祉施設・訪問系２の１</t>
    <rPh sb="0" eb="3">
      <t>コウレイシャ</t>
    </rPh>
    <rPh sb="3" eb="5">
      <t>フクシ</t>
    </rPh>
    <rPh sb="5" eb="7">
      <t>シセツ</t>
    </rPh>
    <rPh sb="8" eb="10">
      <t>ホウモン</t>
    </rPh>
    <rPh sb="10" eb="11">
      <t>ケイ</t>
    </rPh>
    <phoneticPr fontId="1"/>
  </si>
  <si>
    <t>高齢者福祉施設・訪問系２の２</t>
    <rPh sb="0" eb="3">
      <t>コウレイシャ</t>
    </rPh>
    <rPh sb="3" eb="5">
      <t>フクシ</t>
    </rPh>
    <rPh sb="5" eb="7">
      <t>シセツ</t>
    </rPh>
    <rPh sb="8" eb="10">
      <t>ホウモン</t>
    </rPh>
    <rPh sb="10" eb="11">
      <t>ケイ</t>
    </rPh>
    <phoneticPr fontId="1"/>
  </si>
  <si>
    <t>居宅介護支援及び介護予防支援事業所</t>
    <rPh sb="0" eb="2">
      <t>キョタク</t>
    </rPh>
    <rPh sb="2" eb="4">
      <t>カイゴ</t>
    </rPh>
    <rPh sb="4" eb="6">
      <t>シエン</t>
    </rPh>
    <rPh sb="6" eb="7">
      <t>オヨ</t>
    </rPh>
    <rPh sb="8" eb="10">
      <t>カイゴ</t>
    </rPh>
    <rPh sb="10" eb="12">
      <t>ヨボウ</t>
    </rPh>
    <rPh sb="12" eb="14">
      <t>シエン</t>
    </rPh>
    <rPh sb="14" eb="17">
      <t>ジギョウショ</t>
    </rPh>
    <phoneticPr fontId="1"/>
  </si>
  <si>
    <t>障がい福祉施設・通所系１の１</t>
    <rPh sb="0" eb="1">
      <t>ショウ</t>
    </rPh>
    <rPh sb="3" eb="5">
      <t>フクシ</t>
    </rPh>
    <rPh sb="5" eb="7">
      <t>シセツ</t>
    </rPh>
    <rPh sb="8" eb="10">
      <t>ツウショ</t>
    </rPh>
    <rPh sb="10" eb="11">
      <t>ケイ</t>
    </rPh>
    <phoneticPr fontId="1"/>
  </si>
  <si>
    <t>障がい福祉施設・通所系１の２</t>
    <rPh sb="0" eb="1">
      <t>ショウ</t>
    </rPh>
    <rPh sb="3" eb="5">
      <t>フクシ</t>
    </rPh>
    <rPh sb="5" eb="7">
      <t>シセツ</t>
    </rPh>
    <rPh sb="8" eb="10">
      <t>ツウショ</t>
    </rPh>
    <rPh sb="10" eb="11">
      <t>ケイ</t>
    </rPh>
    <phoneticPr fontId="1"/>
  </si>
  <si>
    <t>障がい福祉施設・通所系２</t>
    <rPh sb="0" eb="1">
      <t>ショウ</t>
    </rPh>
    <rPh sb="3" eb="5">
      <t>フクシ</t>
    </rPh>
    <rPh sb="5" eb="7">
      <t>シセツ</t>
    </rPh>
    <rPh sb="8" eb="10">
      <t>ツウショ</t>
    </rPh>
    <rPh sb="10" eb="11">
      <t>ケイ</t>
    </rPh>
    <phoneticPr fontId="1"/>
  </si>
  <si>
    <t>療養介護及び短期入所（併設型又は単独型に限る。）</t>
    <rPh sb="0" eb="2">
      <t>リョウヨウ</t>
    </rPh>
    <rPh sb="2" eb="4">
      <t>カイゴ</t>
    </rPh>
    <rPh sb="4" eb="5">
      <t>オヨ</t>
    </rPh>
    <rPh sb="6" eb="8">
      <t>タンキ</t>
    </rPh>
    <rPh sb="8" eb="10">
      <t>ニュウショ</t>
    </rPh>
    <rPh sb="11" eb="13">
      <t>ヘイセツ</t>
    </rPh>
    <rPh sb="13" eb="14">
      <t>ガタ</t>
    </rPh>
    <rPh sb="14" eb="15">
      <t>マタ</t>
    </rPh>
    <rPh sb="16" eb="19">
      <t>タンドクガタ</t>
    </rPh>
    <rPh sb="20" eb="21">
      <t>カギ</t>
    </rPh>
    <phoneticPr fontId="1"/>
  </si>
  <si>
    <t>医療発達型児童発達支援及び放課後等デイサービス</t>
    <rPh sb="0" eb="2">
      <t>イリョウ</t>
    </rPh>
    <rPh sb="2" eb="4">
      <t>ハッタツ</t>
    </rPh>
    <rPh sb="4" eb="5">
      <t>ガタ</t>
    </rPh>
    <rPh sb="5" eb="7">
      <t>ジドウ</t>
    </rPh>
    <rPh sb="7" eb="9">
      <t>ハッタツ</t>
    </rPh>
    <rPh sb="9" eb="11">
      <t>シエン</t>
    </rPh>
    <rPh sb="11" eb="12">
      <t>オヨ</t>
    </rPh>
    <rPh sb="13" eb="16">
      <t>ホウカゴ</t>
    </rPh>
    <rPh sb="16" eb="17">
      <t>トウ</t>
    </rPh>
    <phoneticPr fontId="1"/>
  </si>
  <si>
    <t>障がい福祉施設・訪問系１</t>
    <rPh sb="0" eb="1">
      <t>ショウ</t>
    </rPh>
    <rPh sb="3" eb="5">
      <t>フクシ</t>
    </rPh>
    <rPh sb="5" eb="7">
      <t>シセツ</t>
    </rPh>
    <rPh sb="8" eb="10">
      <t>ホウモン</t>
    </rPh>
    <rPh sb="10" eb="11">
      <t>ケイ</t>
    </rPh>
    <phoneticPr fontId="1"/>
  </si>
  <si>
    <t>自立生活援助</t>
    <rPh sb="0" eb="2">
      <t>ジリツ</t>
    </rPh>
    <rPh sb="2" eb="4">
      <t>セイカツ</t>
    </rPh>
    <rPh sb="4" eb="6">
      <t>エンジョ</t>
    </rPh>
    <phoneticPr fontId="1"/>
  </si>
  <si>
    <t>就労定着支援</t>
    <rPh sb="0" eb="2">
      <t>シュウロウ</t>
    </rPh>
    <rPh sb="2" eb="4">
      <t>テイチャク</t>
    </rPh>
    <rPh sb="4" eb="6">
      <t>シエン</t>
    </rPh>
    <phoneticPr fontId="1"/>
  </si>
  <si>
    <t>居宅訪問型児童発達支援及び保育所等訪問支援</t>
    <rPh sb="0" eb="2">
      <t>キョタク</t>
    </rPh>
    <rPh sb="2" eb="4">
      <t>ホウモン</t>
    </rPh>
    <rPh sb="4" eb="5">
      <t>ガタ</t>
    </rPh>
    <rPh sb="5" eb="7">
      <t>ジドウ</t>
    </rPh>
    <rPh sb="7" eb="9">
      <t>ハッタツ</t>
    </rPh>
    <rPh sb="9" eb="11">
      <t>シエン</t>
    </rPh>
    <rPh sb="11" eb="12">
      <t>オヨ</t>
    </rPh>
    <rPh sb="13" eb="15">
      <t>ホイク</t>
    </rPh>
    <rPh sb="15" eb="16">
      <t>ジョ</t>
    </rPh>
    <rPh sb="16" eb="17">
      <t>トウ</t>
    </rPh>
    <rPh sb="17" eb="19">
      <t>ホウモン</t>
    </rPh>
    <rPh sb="19" eb="21">
      <t>シエン</t>
    </rPh>
    <phoneticPr fontId="1"/>
  </si>
  <si>
    <t>障がい福祉施設・訪問系２</t>
    <rPh sb="0" eb="1">
      <t>ショウ</t>
    </rPh>
    <rPh sb="3" eb="5">
      <t>フクシ</t>
    </rPh>
    <rPh sb="5" eb="7">
      <t>シセツ</t>
    </rPh>
    <rPh sb="8" eb="10">
      <t>ホウモン</t>
    </rPh>
    <rPh sb="10" eb="11">
      <t>ケイ</t>
    </rPh>
    <phoneticPr fontId="1"/>
  </si>
  <si>
    <t>計画相談支援</t>
    <rPh sb="0" eb="2">
      <t>ケイカク</t>
    </rPh>
    <rPh sb="2" eb="4">
      <t>ソウダン</t>
    </rPh>
    <rPh sb="4" eb="6">
      <t>シエン</t>
    </rPh>
    <phoneticPr fontId="1"/>
  </si>
  <si>
    <t>障害児相談支援</t>
    <rPh sb="0" eb="2">
      <t>ショウガイ</t>
    </rPh>
    <rPh sb="2" eb="3">
      <t>ジ</t>
    </rPh>
    <rPh sb="3" eb="5">
      <t>ソウダン</t>
    </rPh>
    <rPh sb="5" eb="7">
      <t>シエン</t>
    </rPh>
    <phoneticPr fontId="1"/>
  </si>
  <si>
    <t>地域移行支援及び地域定着支援</t>
    <rPh sb="0" eb="2">
      <t>チイキ</t>
    </rPh>
    <rPh sb="2" eb="4">
      <t>イコウ</t>
    </rPh>
    <rPh sb="4" eb="6">
      <t>シエン</t>
    </rPh>
    <rPh sb="6" eb="7">
      <t>オヨ</t>
    </rPh>
    <rPh sb="8" eb="10">
      <t>チイキ</t>
    </rPh>
    <rPh sb="10" eb="12">
      <t>テイチャク</t>
    </rPh>
    <rPh sb="12" eb="14">
      <t>シエン</t>
    </rPh>
    <phoneticPr fontId="1"/>
  </si>
  <si>
    <t>障がい福祉施設・訪問系３</t>
    <rPh sb="0" eb="1">
      <t>ショウ</t>
    </rPh>
    <rPh sb="3" eb="5">
      <t>フクシ</t>
    </rPh>
    <rPh sb="5" eb="7">
      <t>シセツ</t>
    </rPh>
    <rPh sb="8" eb="10">
      <t>ホウモン</t>
    </rPh>
    <rPh sb="10" eb="11">
      <t>ケイ</t>
    </rPh>
    <phoneticPr fontId="1"/>
  </si>
  <si>
    <t>日中一時支援及び訪問入浴サービス事業</t>
    <rPh sb="0" eb="2">
      <t>ニッチュウ</t>
    </rPh>
    <rPh sb="2" eb="4">
      <t>イチジ</t>
    </rPh>
    <rPh sb="4" eb="6">
      <t>シエン</t>
    </rPh>
    <rPh sb="6" eb="7">
      <t>オヨ</t>
    </rPh>
    <rPh sb="8" eb="10">
      <t>ホウモン</t>
    </rPh>
    <rPh sb="10" eb="12">
      <t>ニュウヨク</t>
    </rPh>
    <rPh sb="16" eb="18">
      <t>ジギョウ</t>
    </rPh>
    <phoneticPr fontId="1"/>
  </si>
  <si>
    <t>児童養護支援及び乳児院</t>
    <rPh sb="0" eb="2">
      <t>ジドウ</t>
    </rPh>
    <rPh sb="2" eb="4">
      <t>ヨウゴ</t>
    </rPh>
    <rPh sb="4" eb="6">
      <t>シエン</t>
    </rPh>
    <rPh sb="6" eb="7">
      <t>オヨ</t>
    </rPh>
    <rPh sb="8" eb="10">
      <t>ニュウジ</t>
    </rPh>
    <rPh sb="10" eb="11">
      <t>イン</t>
    </rPh>
    <phoneticPr fontId="1"/>
  </si>
  <si>
    <t>夜間対応型訪問介護及び定期巡回・随時対応型訪問看護</t>
    <rPh sb="0" eb="2">
      <t>ヤカン</t>
    </rPh>
    <rPh sb="2" eb="5">
      <t>タイオウガタ</t>
    </rPh>
    <rPh sb="5" eb="7">
      <t>ホウモン</t>
    </rPh>
    <rPh sb="7" eb="9">
      <t>カイゴ</t>
    </rPh>
    <rPh sb="9" eb="10">
      <t>オヨ</t>
    </rPh>
    <rPh sb="11" eb="13">
      <t>テイキ</t>
    </rPh>
    <rPh sb="13" eb="15">
      <t>ジュンカイ</t>
    </rPh>
    <rPh sb="16" eb="18">
      <t>ズイジ</t>
    </rPh>
    <rPh sb="18" eb="21">
      <t>タイオウガタ</t>
    </rPh>
    <rPh sb="21" eb="23">
      <t>ホウモン</t>
    </rPh>
    <rPh sb="23" eb="25">
      <t>カンゴ</t>
    </rPh>
    <phoneticPr fontId="1"/>
  </si>
  <si>
    <t>福祉用具貸与及び福祉用具販売</t>
    <rPh sb="0" eb="2">
      <t>フクシ</t>
    </rPh>
    <rPh sb="2" eb="4">
      <t>ヨウグ</t>
    </rPh>
    <rPh sb="4" eb="6">
      <t>タイヨ</t>
    </rPh>
    <rPh sb="6" eb="7">
      <t>オヨ</t>
    </rPh>
    <rPh sb="8" eb="10">
      <t>フクシ</t>
    </rPh>
    <rPh sb="10" eb="12">
      <t>ヨウグ</t>
    </rPh>
    <rPh sb="12" eb="14">
      <t>ハンバイ</t>
    </rPh>
    <phoneticPr fontId="1"/>
  </si>
  <si>
    <t>共同生活援助及び医療型障害児入所施設</t>
    <rPh sb="0" eb="2">
      <t>キョウドウ</t>
    </rPh>
    <rPh sb="2" eb="4">
      <t>セイカツ</t>
    </rPh>
    <rPh sb="4" eb="6">
      <t>エンジョ</t>
    </rPh>
    <rPh sb="6" eb="7">
      <t>オヨ</t>
    </rPh>
    <rPh sb="8" eb="10">
      <t>イリョウ</t>
    </rPh>
    <rPh sb="10" eb="11">
      <t>ガタ</t>
    </rPh>
    <rPh sb="11" eb="13">
      <t>ショウガイ</t>
    </rPh>
    <rPh sb="13" eb="14">
      <t>ジ</t>
    </rPh>
    <rPh sb="14" eb="16">
      <t>ニュウショ</t>
    </rPh>
    <rPh sb="16" eb="18">
      <t>シセツ</t>
    </rPh>
    <phoneticPr fontId="1"/>
  </si>
  <si>
    <t>就労継続支援</t>
    <rPh sb="0" eb="2">
      <t>シュウロウ</t>
    </rPh>
    <rPh sb="2" eb="4">
      <t>ケイゾク</t>
    </rPh>
    <rPh sb="4" eb="6">
      <t>シエン</t>
    </rPh>
    <phoneticPr fontId="1"/>
  </si>
  <si>
    <t>Ａ+Ｂ</t>
    <phoneticPr fontId="1"/>
  </si>
  <si>
    <t>申請額
※４</t>
    <rPh sb="0" eb="3">
      <t>シンセイガク</t>
    </rPh>
    <phoneticPr fontId="5"/>
  </si>
  <si>
    <t>市加算額
入所系
7,000円×利用定員
通所系
（2,000円×利用定員）＋20,000円
訪問系
20,000円</t>
    <rPh sb="0" eb="1">
      <t>シ</t>
    </rPh>
    <rPh sb="1" eb="3">
      <t>カサン</t>
    </rPh>
    <rPh sb="3" eb="4">
      <t>ガク</t>
    </rPh>
    <rPh sb="5" eb="8">
      <t>ニュウショケイ</t>
    </rPh>
    <rPh sb="14" eb="15">
      <t>エン</t>
    </rPh>
    <rPh sb="16" eb="20">
      <t>リヨウテイイン</t>
    </rPh>
    <rPh sb="21" eb="23">
      <t>ツウショ</t>
    </rPh>
    <rPh sb="23" eb="24">
      <t>ケイ</t>
    </rPh>
    <rPh sb="31" eb="32">
      <t>エン</t>
    </rPh>
    <rPh sb="33" eb="37">
      <t>リヨウテイイン</t>
    </rPh>
    <rPh sb="45" eb="46">
      <t>エン</t>
    </rPh>
    <rPh sb="47" eb="49">
      <t>ホウモン</t>
    </rPh>
    <rPh sb="49" eb="50">
      <t>ケイ</t>
    </rPh>
    <rPh sb="57" eb="58">
      <t>エン</t>
    </rPh>
    <phoneticPr fontId="5"/>
  </si>
  <si>
    <t>市基準単価
入所系：120,000円
通所系：60,000円
訪問系：20,000円
福祉有償運送：20,000円</t>
    <rPh sb="0" eb="1">
      <t>シ</t>
    </rPh>
    <rPh sb="1" eb="3">
      <t>キジュン</t>
    </rPh>
    <rPh sb="3" eb="5">
      <t>タンカ</t>
    </rPh>
    <rPh sb="6" eb="9">
      <t>ニュウショケイ</t>
    </rPh>
    <rPh sb="17" eb="18">
      <t>エン</t>
    </rPh>
    <rPh sb="19" eb="21">
      <t>ツウショ</t>
    </rPh>
    <rPh sb="21" eb="22">
      <t>ケイ</t>
    </rPh>
    <rPh sb="29" eb="30">
      <t>エン</t>
    </rPh>
    <rPh sb="31" eb="33">
      <t>ホウモン</t>
    </rPh>
    <rPh sb="33" eb="34">
      <t>ケイ</t>
    </rPh>
    <rPh sb="41" eb="42">
      <t>エン</t>
    </rPh>
    <rPh sb="43" eb="45">
      <t>フクシ</t>
    </rPh>
    <rPh sb="45" eb="47">
      <t>ユウショウ</t>
    </rPh>
    <rPh sb="47" eb="49">
      <t>ウンソウ</t>
    </rPh>
    <rPh sb="56" eb="57">
      <t>エン</t>
    </rPh>
    <phoneticPr fontId="5"/>
  </si>
  <si>
    <t>飯田市社会福祉施設等物価高騰対策支援事業補助金交付申請書兼請求書</t>
    <phoneticPr fontId="1"/>
  </si>
  <si>
    <t>令和　　年　　月　　日</t>
    <rPh sb="0" eb="2">
      <t>レイワ</t>
    </rPh>
    <rPh sb="4" eb="5">
      <t>ネン</t>
    </rPh>
    <rPh sb="7" eb="8">
      <t>ガツ</t>
    </rPh>
    <rPh sb="10" eb="11">
      <t>ニチ</t>
    </rPh>
    <phoneticPr fontId="1"/>
  </si>
  <si>
    <t>代表者職氏名</t>
    <rPh sb="0" eb="3">
      <t>ダイヒョウシャ</t>
    </rPh>
    <rPh sb="3" eb="4">
      <t>ショク</t>
    </rPh>
    <rPh sb="4" eb="6">
      <t>シメイ</t>
    </rPh>
    <phoneticPr fontId="1"/>
  </si>
  <si>
    <t>　飯田市社会福祉施設等物価高騰対策支援事業補助金交付要綱第７条の規定により、次のとおり補助金の交付を申請します。</t>
    <phoneticPr fontId="1"/>
  </si>
  <si>
    <t>　なお、補助金の交付のために飯田市が市税の滞納状況について確認することに同意します。</t>
    <phoneticPr fontId="1"/>
  </si>
  <si>
    <t>①７月から12月分</t>
    <rPh sb="2" eb="3">
      <t>ガツ</t>
    </rPh>
    <rPh sb="7" eb="8">
      <t>ガツ</t>
    </rPh>
    <rPh sb="8" eb="9">
      <t>ブン</t>
    </rPh>
    <phoneticPr fontId="1"/>
  </si>
  <si>
    <t>②１月から３月分</t>
    <rPh sb="2" eb="3">
      <t>ガツ</t>
    </rPh>
    <rPh sb="6" eb="8">
      <t>ガツブン</t>
    </rPh>
    <phoneticPr fontId="1"/>
  </si>
  <si>
    <t>①７月から12月分　　令和７年７月１日から令和７年12月31日まで</t>
    <rPh sb="2" eb="3">
      <t>ガツ</t>
    </rPh>
    <rPh sb="7" eb="8">
      <t>ガツ</t>
    </rPh>
    <rPh sb="8" eb="9">
      <t>ブン</t>
    </rPh>
    <rPh sb="11" eb="13">
      <t>レイワ</t>
    </rPh>
    <rPh sb="14" eb="15">
      <t>ネン</t>
    </rPh>
    <rPh sb="16" eb="17">
      <t>ガツ</t>
    </rPh>
    <rPh sb="18" eb="19">
      <t>ニチ</t>
    </rPh>
    <rPh sb="21" eb="23">
      <t>レイワ</t>
    </rPh>
    <rPh sb="24" eb="25">
      <t>ネン</t>
    </rPh>
    <rPh sb="27" eb="28">
      <t>ガツ</t>
    </rPh>
    <rPh sb="30" eb="31">
      <t>ニチ</t>
    </rPh>
    <phoneticPr fontId="1"/>
  </si>
  <si>
    <t>②１月から３月分　 　令和８年１月１日から令和８年３月31日まで</t>
    <rPh sb="2" eb="3">
      <t>ガツ</t>
    </rPh>
    <rPh sb="6" eb="8">
      <t>ガツブン</t>
    </rPh>
    <rPh sb="11" eb="13">
      <t>レイワ</t>
    </rPh>
    <rPh sb="14" eb="15">
      <t>ネン</t>
    </rPh>
    <rPh sb="16" eb="17">
      <t>ガツ</t>
    </rPh>
    <rPh sb="18" eb="19">
      <t>ニチ</t>
    </rPh>
    <rPh sb="21" eb="23">
      <t>レイワ</t>
    </rPh>
    <rPh sb="24" eb="25">
      <t>ネン</t>
    </rPh>
    <rPh sb="26" eb="27">
      <t>ガツ</t>
    </rPh>
    <rPh sb="29" eb="30">
      <t>ニチ</t>
    </rPh>
    <phoneticPr fontId="1"/>
  </si>
  <si>
    <t>令和８年１月30日まで</t>
    <rPh sb="0" eb="2">
      <t>レイワ</t>
    </rPh>
    <rPh sb="3" eb="4">
      <t>ネン</t>
    </rPh>
    <rPh sb="5" eb="6">
      <t>ガツ</t>
    </rPh>
    <rPh sb="8" eb="9">
      <t>ニチ</t>
    </rPh>
    <phoneticPr fontId="1"/>
  </si>
  <si>
    <t>(1) 事業所別補助金額一覧表（７月から12月分）</t>
    <rPh sb="17" eb="18">
      <t>ガツ</t>
    </rPh>
    <rPh sb="22" eb="23">
      <t>ガツ</t>
    </rPh>
    <rPh sb="23" eb="24">
      <t>ブン</t>
    </rPh>
    <phoneticPr fontId="1"/>
  </si>
  <si>
    <t>(2) 事業所別補助金額一覧表（１月から３月分）</t>
    <phoneticPr fontId="1"/>
  </si>
  <si>
    <t>(3) 補助金の振込先の金融機関の口座を確認できる通帳等の写し</t>
    <phoneticPr fontId="1"/>
  </si>
  <si>
    <t>(4) その他市長が必要と認めた書類</t>
    <phoneticPr fontId="1"/>
  </si>
  <si>
    <t>３　振込先</t>
    <rPh sb="2" eb="5">
      <t>フリコミサキ</t>
    </rPh>
    <phoneticPr fontId="1"/>
  </si>
  <si>
    <t>【市処理欄】※入力不要です。</t>
    <rPh sb="1" eb="2">
      <t>シ</t>
    </rPh>
    <rPh sb="2" eb="4">
      <t>ショリ</t>
    </rPh>
    <rPh sb="4" eb="5">
      <t>ラン</t>
    </rPh>
    <rPh sb="7" eb="9">
      <t>ニュウリョク</t>
    </rPh>
    <rPh sb="9" eb="11">
      <t>フヨウ</t>
    </rPh>
    <phoneticPr fontId="1"/>
  </si>
  <si>
    <t>事業所別補助金額一覧表（７月から12月分）</t>
    <rPh sb="0" eb="3">
      <t>ジギョウショ</t>
    </rPh>
    <rPh sb="3" eb="4">
      <t>ベツ</t>
    </rPh>
    <rPh sb="4" eb="6">
      <t>ホジョ</t>
    </rPh>
    <rPh sb="6" eb="8">
      <t>キンガク</t>
    </rPh>
    <rPh sb="8" eb="10">
      <t>イチラン</t>
    </rPh>
    <rPh sb="10" eb="11">
      <t>ヒョウ</t>
    </rPh>
    <rPh sb="13" eb="14">
      <t>ガツ</t>
    </rPh>
    <rPh sb="18" eb="19">
      <t>ガツ</t>
    </rPh>
    <rPh sb="19" eb="20">
      <t>ブン</t>
    </rPh>
    <phoneticPr fontId="1"/>
  </si>
  <si>
    <t>※１　施設等の名称は略さずに指定されている正式な名称を記入すること。
※２　事業所番号のない施設については、事業所番号欄の記載は不要です。
※３　利用定員は、令和７年７月１日時点
※４　飯田市社会福祉施設等物価高騰対策支援事業補助金交付申請書兼請求書に係る交付申請額の「①７月から12月分」に記載する。</t>
    <rPh sb="3" eb="5">
      <t>シセツ</t>
    </rPh>
    <rPh sb="5" eb="6">
      <t>トウ</t>
    </rPh>
    <rPh sb="7" eb="9">
      <t>メイショウ</t>
    </rPh>
    <rPh sb="10" eb="11">
      <t>リャク</t>
    </rPh>
    <rPh sb="14" eb="16">
      <t>シテイ</t>
    </rPh>
    <rPh sb="21" eb="23">
      <t>セイシキ</t>
    </rPh>
    <rPh sb="24" eb="26">
      <t>メイショウ</t>
    </rPh>
    <rPh sb="27" eb="29">
      <t>キニュウ</t>
    </rPh>
    <rPh sb="38" eb="41">
      <t>ジギョウショ</t>
    </rPh>
    <rPh sb="41" eb="43">
      <t>バンゴウ</t>
    </rPh>
    <rPh sb="46" eb="48">
      <t>シセツ</t>
    </rPh>
    <rPh sb="54" eb="57">
      <t>ジギョウショ</t>
    </rPh>
    <rPh sb="57" eb="59">
      <t>バンゴウ</t>
    </rPh>
    <rPh sb="59" eb="60">
      <t>ラン</t>
    </rPh>
    <rPh sb="61" eb="63">
      <t>キサイ</t>
    </rPh>
    <rPh sb="64" eb="66">
      <t>フヨウ</t>
    </rPh>
    <rPh sb="73" eb="75">
      <t>リヨウ</t>
    </rPh>
    <rPh sb="75" eb="77">
      <t>テイイン</t>
    </rPh>
    <rPh sb="79" eb="81">
      <t>レイワ</t>
    </rPh>
    <rPh sb="82" eb="83">
      <t>ネン</t>
    </rPh>
    <rPh sb="84" eb="85">
      <t>ガツ</t>
    </rPh>
    <rPh sb="86" eb="87">
      <t>ニチ</t>
    </rPh>
    <rPh sb="87" eb="89">
      <t>ジテン</t>
    </rPh>
    <rPh sb="126" eb="127">
      <t>カカ</t>
    </rPh>
    <rPh sb="137" eb="138">
      <t>ガツ</t>
    </rPh>
    <rPh sb="142" eb="143">
      <t>ガツ</t>
    </rPh>
    <rPh sb="143" eb="144">
      <t>ブン</t>
    </rPh>
    <rPh sb="146" eb="148">
      <t>キサイ</t>
    </rPh>
    <phoneticPr fontId="1"/>
  </si>
  <si>
    <t>事業所別補助金額一覧表（１月から３月分）</t>
    <rPh sb="0" eb="3">
      <t>ジギョウショ</t>
    </rPh>
    <rPh sb="3" eb="4">
      <t>ベツ</t>
    </rPh>
    <rPh sb="4" eb="6">
      <t>ホジョ</t>
    </rPh>
    <rPh sb="6" eb="8">
      <t>キンガク</t>
    </rPh>
    <rPh sb="8" eb="10">
      <t>イチラン</t>
    </rPh>
    <rPh sb="10" eb="11">
      <t>ヒョウ</t>
    </rPh>
    <rPh sb="13" eb="14">
      <t>ガツ</t>
    </rPh>
    <rPh sb="17" eb="18">
      <t>ガツ</t>
    </rPh>
    <rPh sb="18" eb="19">
      <t>ブン</t>
    </rPh>
    <phoneticPr fontId="1"/>
  </si>
  <si>
    <t>市基準単価
入所系：60,000円
通所系：30,000円
訪問系：10,000円
福祉有償運送：10,000円</t>
    <rPh sb="0" eb="1">
      <t>シ</t>
    </rPh>
    <rPh sb="1" eb="3">
      <t>キジュン</t>
    </rPh>
    <rPh sb="3" eb="5">
      <t>タンカ</t>
    </rPh>
    <rPh sb="6" eb="9">
      <t>ニュウショケイ</t>
    </rPh>
    <rPh sb="16" eb="17">
      <t>エン</t>
    </rPh>
    <rPh sb="18" eb="20">
      <t>ツウショ</t>
    </rPh>
    <rPh sb="20" eb="21">
      <t>ケイ</t>
    </rPh>
    <rPh sb="28" eb="29">
      <t>エン</t>
    </rPh>
    <rPh sb="30" eb="32">
      <t>ホウモン</t>
    </rPh>
    <rPh sb="32" eb="33">
      <t>ケイ</t>
    </rPh>
    <rPh sb="40" eb="41">
      <t>エン</t>
    </rPh>
    <rPh sb="42" eb="44">
      <t>フクシ</t>
    </rPh>
    <rPh sb="44" eb="46">
      <t>ユウショウ</t>
    </rPh>
    <rPh sb="46" eb="48">
      <t>ウンソウ</t>
    </rPh>
    <rPh sb="55" eb="56">
      <t>エン</t>
    </rPh>
    <phoneticPr fontId="5"/>
  </si>
  <si>
    <t>市加算額
入所系
3,500円×利用定員
通所系
（1,000円×利用定員）＋10,000円
訪問系
10,000円</t>
    <rPh sb="0" eb="1">
      <t>シ</t>
    </rPh>
    <rPh sb="1" eb="3">
      <t>カサン</t>
    </rPh>
    <rPh sb="3" eb="4">
      <t>ガク</t>
    </rPh>
    <rPh sb="5" eb="8">
      <t>ニュウショケイ</t>
    </rPh>
    <rPh sb="14" eb="15">
      <t>エン</t>
    </rPh>
    <rPh sb="16" eb="20">
      <t>リヨウテイイン</t>
    </rPh>
    <rPh sb="21" eb="23">
      <t>ツウショ</t>
    </rPh>
    <rPh sb="23" eb="24">
      <t>ケイ</t>
    </rPh>
    <rPh sb="31" eb="32">
      <t>エン</t>
    </rPh>
    <rPh sb="33" eb="37">
      <t>リヨウテイイン</t>
    </rPh>
    <rPh sb="45" eb="46">
      <t>エン</t>
    </rPh>
    <rPh sb="47" eb="49">
      <t>ホウモン</t>
    </rPh>
    <rPh sb="49" eb="50">
      <t>ケイ</t>
    </rPh>
    <rPh sb="57" eb="58">
      <t>エン</t>
    </rPh>
    <phoneticPr fontId="5"/>
  </si>
  <si>
    <t>※１　施設等の名称は略さずに指定されている正式な名称を記入すること。
※２　事業所番号のない施設については、事業所番号欄の記載は不要です。
※３　利用定員は、令和８年１月１日時点
※４　飯田市社会福祉施設等物価高騰対策支援事業補助金交付申請書兼請求書に係る交付申請額の「②１月から３月分」に記載する。</t>
    <rPh sb="3" eb="5">
      <t>シセツ</t>
    </rPh>
    <rPh sb="5" eb="6">
      <t>トウ</t>
    </rPh>
    <rPh sb="7" eb="9">
      <t>メイショウ</t>
    </rPh>
    <rPh sb="10" eb="11">
      <t>リャク</t>
    </rPh>
    <rPh sb="14" eb="16">
      <t>シテイ</t>
    </rPh>
    <rPh sb="21" eb="23">
      <t>セイシキ</t>
    </rPh>
    <rPh sb="24" eb="26">
      <t>メイショウ</t>
    </rPh>
    <rPh sb="27" eb="29">
      <t>キニュウ</t>
    </rPh>
    <rPh sb="38" eb="41">
      <t>ジギョウショ</t>
    </rPh>
    <rPh sb="41" eb="43">
      <t>バンゴウ</t>
    </rPh>
    <rPh sb="46" eb="48">
      <t>シセツ</t>
    </rPh>
    <rPh sb="54" eb="57">
      <t>ジギョウショ</t>
    </rPh>
    <rPh sb="57" eb="59">
      <t>バンゴウ</t>
    </rPh>
    <rPh sb="59" eb="60">
      <t>ラン</t>
    </rPh>
    <rPh sb="61" eb="63">
      <t>キサイ</t>
    </rPh>
    <rPh sb="64" eb="66">
      <t>フヨウ</t>
    </rPh>
    <rPh sb="73" eb="75">
      <t>リヨウ</t>
    </rPh>
    <rPh sb="75" eb="77">
      <t>テイイン</t>
    </rPh>
    <rPh sb="79" eb="81">
      <t>レイワ</t>
    </rPh>
    <rPh sb="82" eb="83">
      <t>ネン</t>
    </rPh>
    <rPh sb="84" eb="85">
      <t>ガツ</t>
    </rPh>
    <rPh sb="86" eb="87">
      <t>ニチ</t>
    </rPh>
    <rPh sb="87" eb="89">
      <t>ジテン</t>
    </rPh>
    <rPh sb="126" eb="127">
      <t>カカ</t>
    </rPh>
    <rPh sb="137" eb="138">
      <t>ガツ</t>
    </rPh>
    <rPh sb="141" eb="142">
      <t>ガツ</t>
    </rPh>
    <rPh sb="142" eb="143">
      <t>ブン</t>
    </rPh>
    <rPh sb="145" eb="147">
      <t>キサイ</t>
    </rPh>
    <phoneticPr fontId="1"/>
  </si>
  <si>
    <t>交付申請額
①＋②</t>
    <rPh sb="0" eb="2">
      <t>コウフ</t>
    </rPh>
    <rPh sb="2" eb="4">
      <t>シンセイ</t>
    </rPh>
    <rPh sb="4" eb="5">
      <t>ガク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</si>
</sst>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quot;円&quot;"/>
  </numFmts>
  <fonts count="13" x14ac:knownFonts="1">
    <font>
      <sz val="11"/>
      <color theme="1"/>
      <name val="ＭＳ Ｐゴシック"/>
      <family val="2"/>
      <charset val="128"/>
    </font>
    <font>
      <sz val="6"/>
      <name val="ＭＳ Ｐゴシック"/>
      <family val="2"/>
      <charset val="128"/>
    </font>
    <font>
      <sz val="14"/>
      <color theme="1"/>
      <name val="ＭＳ Ｐゴシック"/>
      <family val="2"/>
      <charset val="128"/>
    </font>
    <font>
      <sz val="11"/>
      <color theme="1"/>
      <name val="ＭＳ Ｐゴシック"/>
      <family val="2"/>
      <charset val="128"/>
    </font>
    <font>
      <sz val="14"/>
      <color theme="1"/>
      <name val="ＭＳ ゴシック"/>
      <family val="3"/>
      <charset val="128"/>
    </font>
    <font>
      <sz val="6"/>
      <name val="游ゴシック"/>
      <family val="2"/>
      <charset val="128"/>
      <scheme val="minor"/>
    </font>
    <font>
      <sz val="12"/>
      <name val="ＭＳ ゴシック"/>
      <family val="3"/>
      <charset val="128"/>
    </font>
    <font>
      <sz val="10"/>
      <color theme="1"/>
      <name val="ＭＳ ゴシック"/>
      <family val="3"/>
      <charset val="128"/>
    </font>
    <font>
      <sz val="11"/>
      <color theme="1"/>
      <name val="ＭＳ ゴシック"/>
      <family val="3"/>
      <charset val="128"/>
    </font>
    <font>
      <sz val="12"/>
      <color theme="1"/>
      <name val="ＭＳ ゴシック"/>
      <family val="3"/>
      <charset val="128"/>
    </font>
    <font>
      <b/>
      <sz val="24"/>
      <color rgb="FFFF0000"/>
      <name val="ＭＳ Ｐゴシック"/>
      <family val="3"/>
      <charset val="128"/>
    </font>
    <font>
      <b/>
      <sz val="14"/>
      <color rgb="FF00B0F0"/>
      <name val="ＭＳ Ｐゴシック"/>
      <family val="3"/>
      <charset val="128"/>
    </font>
    <font>
      <b/>
      <sz val="16"/>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6">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1" xfId="0" applyBorder="1" applyAlignment="1">
      <alignment vertical="center"/>
    </xf>
    <xf numFmtId="0" fontId="0" fillId="0" borderId="0" xfId="0" applyFill="1" applyBorder="1">
      <alignment vertical="center"/>
    </xf>
    <xf numFmtId="0" fontId="0" fillId="0" borderId="0" xfId="0" applyBorder="1">
      <alignment vertical="center"/>
    </xf>
    <xf numFmtId="0" fontId="0" fillId="0" borderId="0" xfId="0" applyFill="1">
      <alignment vertical="center"/>
    </xf>
    <xf numFmtId="0" fontId="0" fillId="0" borderId="9" xfId="0" applyFill="1" applyBorder="1">
      <alignment vertical="center"/>
    </xf>
    <xf numFmtId="38" fontId="4" fillId="0" borderId="0" xfId="1" applyFont="1" applyFill="1" applyBorder="1" applyAlignment="1" applyProtection="1">
      <alignment vertical="center"/>
      <protection hidden="1"/>
    </xf>
    <xf numFmtId="38" fontId="4" fillId="0" borderId="1" xfId="1" applyFont="1" applyFill="1" applyBorder="1" applyAlignment="1" applyProtection="1">
      <alignment horizontal="center" vertical="center"/>
      <protection hidden="1"/>
    </xf>
    <xf numFmtId="0" fontId="0" fillId="0" borderId="0" xfId="0" applyProtection="1">
      <alignment vertical="center"/>
    </xf>
    <xf numFmtId="0" fontId="9" fillId="0" borderId="1" xfId="0" applyFont="1" applyBorder="1" applyAlignment="1" applyProtection="1">
      <alignment horizontal="center" vertical="center" wrapText="1" shrinkToFit="1"/>
    </xf>
    <xf numFmtId="0" fontId="0" fillId="0" borderId="0" xfId="0" applyAlignment="1">
      <alignment vertical="center" wrapText="1"/>
    </xf>
    <xf numFmtId="0" fontId="0" fillId="3" borderId="0" xfId="0" applyFill="1">
      <alignment vertical="center"/>
    </xf>
    <xf numFmtId="0" fontId="4" fillId="2" borderId="1" xfId="0" applyFont="1" applyFill="1" applyBorder="1" applyAlignment="1" applyProtection="1">
      <alignment horizontal="center" vertical="center"/>
      <protection locked="0"/>
    </xf>
    <xf numFmtId="0" fontId="0" fillId="3" borderId="0" xfId="0" applyFill="1" applyProtection="1">
      <alignment vertical="center"/>
    </xf>
    <xf numFmtId="0" fontId="0" fillId="3" borderId="0" xfId="0" applyFill="1" applyAlignment="1" applyProtection="1">
      <alignment vertical="center"/>
    </xf>
    <xf numFmtId="0" fontId="2" fillId="0" borderId="0" xfId="0" applyFont="1" applyAlignment="1" applyProtection="1">
      <alignment vertical="center"/>
    </xf>
    <xf numFmtId="0" fontId="0" fillId="0" borderId="0" xfId="0" applyAlignment="1" applyProtection="1">
      <alignment vertical="center"/>
    </xf>
    <xf numFmtId="0" fontId="2" fillId="0" borderId="2" xfId="0" applyFont="1" applyBorder="1" applyProtection="1">
      <alignment vertical="center"/>
    </xf>
    <xf numFmtId="0" fontId="0" fillId="0" borderId="0" xfId="0" applyAlignment="1" applyProtection="1">
      <alignment horizontal="center" vertical="center"/>
    </xf>
    <xf numFmtId="0" fontId="7" fillId="0" borderId="0" xfId="0" applyFont="1" applyAlignment="1" applyProtection="1">
      <alignment vertical="center" wrapText="1"/>
    </xf>
    <xf numFmtId="0" fontId="0" fillId="3" borderId="0" xfId="0" applyFill="1" applyAlignment="1" applyProtection="1">
      <alignment vertical="center"/>
    </xf>
    <xf numFmtId="0" fontId="0" fillId="3" borderId="0" xfId="0" applyFill="1" applyAlignment="1" applyProtection="1">
      <alignment horizontal="center" vertical="center"/>
    </xf>
    <xf numFmtId="176" fontId="0" fillId="2" borderId="0" xfId="0" applyNumberFormat="1" applyFill="1" applyAlignment="1" applyProtection="1">
      <alignment horizontal="center" vertical="center"/>
      <protection locked="0"/>
    </xf>
    <xf numFmtId="0" fontId="0" fillId="2" borderId="0" xfId="0" applyFill="1" applyAlignment="1" applyProtection="1">
      <alignment vertical="center" shrinkToFit="1"/>
      <protection locked="0"/>
    </xf>
    <xf numFmtId="0" fontId="0" fillId="0" borderId="0" xfId="0" applyFill="1" applyAlignment="1" applyProtection="1">
      <alignment vertical="center" shrinkToFit="1"/>
    </xf>
    <xf numFmtId="0" fontId="0" fillId="3" borderId="0" xfId="0" applyFill="1" applyAlignment="1" applyProtection="1">
      <alignment vertical="center" wrapText="1"/>
    </xf>
    <xf numFmtId="0" fontId="0" fillId="3" borderId="1" xfId="0" applyFill="1" applyBorder="1" applyAlignment="1" applyProtection="1">
      <alignment horizontal="center" vertical="center"/>
    </xf>
    <xf numFmtId="0" fontId="0" fillId="3" borderId="17" xfId="0" applyFill="1" applyBorder="1" applyAlignment="1" applyProtection="1">
      <alignment horizontal="center" vertical="center"/>
    </xf>
    <xf numFmtId="0" fontId="0" fillId="3" borderId="1" xfId="0" applyFill="1" applyBorder="1" applyAlignment="1" applyProtection="1">
      <alignment horizontal="center" vertical="center" wrapText="1"/>
    </xf>
    <xf numFmtId="0" fontId="0" fillId="3" borderId="18" xfId="0" applyFill="1" applyBorder="1" applyAlignment="1" applyProtection="1">
      <alignment horizontal="center" vertical="center"/>
    </xf>
    <xf numFmtId="177" fontId="12" fillId="3" borderId="18" xfId="0" applyNumberFormat="1" applyFont="1" applyFill="1" applyBorder="1" applyAlignment="1" applyProtection="1">
      <alignment horizontal="center" vertical="center"/>
    </xf>
    <xf numFmtId="177" fontId="12" fillId="3" borderId="1" xfId="0" applyNumberFormat="1" applyFont="1" applyFill="1" applyBorder="1" applyAlignment="1" applyProtection="1">
      <alignment horizontal="center" vertical="center"/>
    </xf>
    <xf numFmtId="177" fontId="0" fillId="0" borderId="17" xfId="0" applyNumberFormat="1" applyFill="1" applyBorder="1" applyAlignment="1" applyProtection="1">
      <alignment horizontal="center" vertical="center"/>
    </xf>
    <xf numFmtId="177" fontId="0" fillId="0" borderId="1" xfId="0" applyNumberFormat="1" applyFill="1" applyBorder="1" applyAlignment="1" applyProtection="1">
      <alignment horizontal="center" vertical="center"/>
    </xf>
    <xf numFmtId="177" fontId="0" fillId="0" borderId="19" xfId="0" applyNumberFormat="1" applyFill="1" applyBorder="1" applyAlignment="1" applyProtection="1">
      <alignment horizontal="center" vertical="center"/>
    </xf>
    <xf numFmtId="177" fontId="0" fillId="0" borderId="0" xfId="0" applyNumberFormat="1" applyFill="1" applyBorder="1" applyAlignment="1" applyProtection="1">
      <alignment horizontal="center" vertical="center"/>
    </xf>
    <xf numFmtId="177" fontId="0" fillId="0" borderId="20" xfId="0" applyNumberFormat="1" applyFill="1" applyBorder="1" applyAlignment="1" applyProtection="1">
      <alignment horizontal="center" vertical="center"/>
    </xf>
    <xf numFmtId="177" fontId="0" fillId="0" borderId="15" xfId="0" applyNumberFormat="1" applyFill="1" applyBorder="1" applyAlignment="1" applyProtection="1">
      <alignment horizontal="center" vertical="center"/>
    </xf>
    <xf numFmtId="177" fontId="0" fillId="0" borderId="10" xfId="0" applyNumberFormat="1" applyFill="1" applyBorder="1" applyAlignment="1" applyProtection="1">
      <alignment horizontal="center" vertical="center"/>
    </xf>
    <xf numFmtId="177" fontId="0" fillId="0" borderId="16" xfId="0" applyNumberFormat="1" applyFill="1" applyBorder="1" applyAlignment="1" applyProtection="1">
      <alignment horizontal="center" vertical="center"/>
    </xf>
    <xf numFmtId="0" fontId="0" fillId="2" borderId="1"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3" borderId="14" xfId="0" applyFill="1" applyBorder="1" applyAlignment="1" applyProtection="1">
      <alignment horizontal="center" vertical="center"/>
    </xf>
    <xf numFmtId="0" fontId="0" fillId="2" borderId="14" xfId="0" applyFill="1" applyBorder="1" applyAlignment="1" applyProtection="1">
      <alignment horizontal="center" vertical="center"/>
      <protection locked="0"/>
    </xf>
    <xf numFmtId="38" fontId="0" fillId="3" borderId="1" xfId="1" applyFont="1" applyFill="1" applyBorder="1" applyAlignment="1" applyProtection="1">
      <alignment horizontal="center" vertical="center"/>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7" fillId="0" borderId="1" xfId="0" applyFont="1" applyBorder="1" applyAlignment="1" applyProtection="1">
      <alignment horizontal="left" vertical="center" wrapText="1"/>
    </xf>
    <xf numFmtId="0" fontId="7" fillId="0" borderId="1" xfId="0" applyFont="1" applyBorder="1" applyAlignment="1" applyProtection="1">
      <alignment horizontal="left" vertical="center"/>
    </xf>
    <xf numFmtId="0" fontId="4"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8" fillId="2" borderId="1" xfId="0" applyFont="1" applyFill="1" applyBorder="1" applyAlignment="1" applyProtection="1">
      <alignment horizontal="left" vertical="center" wrapText="1" shrinkToFit="1"/>
      <protection locked="0"/>
    </xf>
    <xf numFmtId="177" fontId="4" fillId="0" borderId="1" xfId="1" applyNumberFormat="1" applyFont="1" applyBorder="1" applyAlignment="1" applyProtection="1">
      <alignment vertical="center"/>
    </xf>
    <xf numFmtId="177" fontId="4" fillId="3" borderId="1" xfId="1" applyNumberFormat="1" applyFont="1" applyFill="1" applyBorder="1" applyAlignment="1" applyProtection="1">
      <alignment horizontal="right" vertical="center"/>
    </xf>
    <xf numFmtId="177" fontId="4" fillId="0" borderId="1" xfId="0" applyNumberFormat="1" applyFont="1" applyBorder="1" applyAlignment="1" applyProtection="1">
      <alignment vertical="center"/>
    </xf>
    <xf numFmtId="0" fontId="8"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6" fillId="3" borderId="1" xfId="0" applyFont="1" applyFill="1" applyBorder="1" applyAlignment="1" applyProtection="1">
      <alignment horizontal="center" vertical="center" wrapText="1" shrinkToFit="1"/>
    </xf>
    <xf numFmtId="0" fontId="6" fillId="3" borderId="1" xfId="0" applyFont="1" applyFill="1" applyBorder="1" applyAlignment="1" applyProtection="1">
      <alignment horizontal="center" vertical="center" shrinkToFit="1"/>
    </xf>
    <xf numFmtId="0" fontId="11" fillId="0" borderId="0" xfId="0" applyFont="1" applyAlignment="1" applyProtection="1">
      <alignment horizontal="center" vertical="center" wrapText="1"/>
    </xf>
    <xf numFmtId="0" fontId="10" fillId="0" borderId="8" xfId="0" applyFont="1" applyBorder="1" applyAlignment="1" applyProtection="1">
      <alignment horizontal="center" vertical="center"/>
    </xf>
    <xf numFmtId="0" fontId="10" fillId="0" borderId="0" xfId="0" applyFont="1" applyBorder="1" applyAlignment="1" applyProtection="1">
      <alignment horizontal="center" vertical="center"/>
    </xf>
    <xf numFmtId="0" fontId="0" fillId="0" borderId="10" xfId="0" applyBorder="1" applyAlignment="1" applyProtection="1">
      <alignment horizontal="center" vertical="center"/>
    </xf>
    <xf numFmtId="0" fontId="8" fillId="2" borderId="1" xfId="0" applyFont="1" applyFill="1" applyBorder="1" applyAlignment="1" applyProtection="1">
      <alignment horizontal="center" vertical="center" wrapText="1" shrinkToFit="1"/>
      <protection locked="0"/>
    </xf>
    <xf numFmtId="177" fontId="2" fillId="0" borderId="1" xfId="0" applyNumberFormat="1" applyFont="1" applyBorder="1" applyAlignment="1" applyProtection="1">
      <alignment horizontal="right" vertical="center"/>
    </xf>
    <xf numFmtId="177" fontId="4" fillId="0" borderId="6" xfId="0" applyNumberFormat="1" applyFont="1" applyBorder="1" applyAlignment="1" applyProtection="1">
      <alignment vertical="center"/>
    </xf>
    <xf numFmtId="177" fontId="4" fillId="0" borderId="7" xfId="0" applyNumberFormat="1" applyFont="1" applyBorder="1" applyAlignment="1" applyProtection="1">
      <alignment vertical="center"/>
    </xf>
    <xf numFmtId="0" fontId="9" fillId="0" borderId="11"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0"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xf>
  </cellXfs>
  <cellStyles count="2">
    <cellStyle name="桁区切り" xfId="1" builtinId="6"/>
    <cellStyle name="標準" xfId="0" builtinId="0"/>
  </cellStyles>
  <dxfs count="22">
    <dxf>
      <fill>
        <patternFill>
          <bgColor theme="1" tint="0.499984740745262"/>
        </patternFill>
      </fill>
    </dxf>
    <dxf>
      <fill>
        <patternFill>
          <bgColor theme="1" tint="0.499984740745262"/>
        </patternFill>
      </fill>
    </dxf>
    <dxf>
      <font>
        <color auto="1"/>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ont>
        <color auto="1"/>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56</xdr:col>
      <xdr:colOff>123824</xdr:colOff>
      <xdr:row>9</xdr:row>
      <xdr:rowOff>114301</xdr:rowOff>
    </xdr:from>
    <xdr:to>
      <xdr:col>69</xdr:col>
      <xdr:colOff>495300</xdr:colOff>
      <xdr:row>11</xdr:row>
      <xdr:rowOff>228600</xdr:rowOff>
    </xdr:to>
    <xdr:sp macro="" textlink="">
      <xdr:nvSpPr>
        <xdr:cNvPr id="2" name="角丸四角形 1"/>
        <xdr:cNvSpPr/>
      </xdr:nvSpPr>
      <xdr:spPr>
        <a:xfrm>
          <a:off x="7058024" y="1657351"/>
          <a:ext cx="4791076" cy="60959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色付きセルへ必要事項を入力してください。</a:t>
          </a:r>
        </a:p>
      </xdr:txBody>
    </xdr:sp>
    <xdr:clientData/>
  </xdr:twoCellAnchor>
  <xdr:twoCellAnchor>
    <xdr:from>
      <xdr:col>55</xdr:col>
      <xdr:colOff>28574</xdr:colOff>
      <xdr:row>4</xdr:row>
      <xdr:rowOff>104775</xdr:rowOff>
    </xdr:from>
    <xdr:to>
      <xdr:col>67</xdr:col>
      <xdr:colOff>219074</xdr:colOff>
      <xdr:row>6</xdr:row>
      <xdr:rowOff>114300</xdr:rowOff>
    </xdr:to>
    <xdr:sp macro="" textlink="">
      <xdr:nvSpPr>
        <xdr:cNvPr id="3" name="角丸四角形 2"/>
        <xdr:cNvSpPr/>
      </xdr:nvSpPr>
      <xdr:spPr>
        <a:xfrm>
          <a:off x="6838949" y="790575"/>
          <a:ext cx="3362325" cy="3524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申請日は令和８年１月５日以降としてください。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381000</xdr:colOff>
      <xdr:row>3</xdr:row>
      <xdr:rowOff>13607</xdr:rowOff>
    </xdr:from>
    <xdr:to>
      <xdr:col>32</xdr:col>
      <xdr:colOff>639535</xdr:colOff>
      <xdr:row>4</xdr:row>
      <xdr:rowOff>476250</xdr:rowOff>
    </xdr:to>
    <xdr:sp macro="" textlink="">
      <xdr:nvSpPr>
        <xdr:cNvPr id="2" name="角丸四角形 1"/>
        <xdr:cNvSpPr/>
      </xdr:nvSpPr>
      <xdr:spPr>
        <a:xfrm>
          <a:off x="16423821" y="884464"/>
          <a:ext cx="6381750" cy="653143"/>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色付きセルへ必要事項を入力してください。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394607</xdr:colOff>
      <xdr:row>3</xdr:row>
      <xdr:rowOff>27216</xdr:rowOff>
    </xdr:from>
    <xdr:to>
      <xdr:col>32</xdr:col>
      <xdr:colOff>557893</xdr:colOff>
      <xdr:row>4</xdr:row>
      <xdr:rowOff>462644</xdr:rowOff>
    </xdr:to>
    <xdr:sp macro="" textlink="">
      <xdr:nvSpPr>
        <xdr:cNvPr id="2" name="角丸四角形 1"/>
        <xdr:cNvSpPr/>
      </xdr:nvSpPr>
      <xdr:spPr>
        <a:xfrm>
          <a:off x="16437428" y="898073"/>
          <a:ext cx="6286501" cy="62592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色付きセルへ必要事項を入力してください。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9"/>
  <sheetViews>
    <sheetView showZeros="0" tabSelected="1" view="pageBreakPreview" zoomScaleNormal="100" zoomScaleSheetLayoutView="100" workbookViewId="0">
      <selection activeCell="AT14" sqref="AT14"/>
    </sheetView>
  </sheetViews>
  <sheetFormatPr defaultRowHeight="13.5" x14ac:dyDescent="0.15"/>
  <cols>
    <col min="1" max="64" width="1.625" style="13" customWidth="1"/>
    <col min="65" max="16384" width="9" style="13"/>
  </cols>
  <sheetData>
    <row r="1" spans="1:54" ht="14.1" customHeight="1" x14ac:dyDescent="0.1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row>
    <row r="2" spans="1:54" ht="14.1" customHeight="1" x14ac:dyDescent="0.15">
      <c r="A2" s="15"/>
      <c r="B2" s="22" t="s">
        <v>39</v>
      </c>
      <c r="C2" s="22"/>
      <c r="D2" s="22"/>
      <c r="E2" s="22"/>
      <c r="F2" s="22"/>
      <c r="G2" s="22"/>
      <c r="H2" s="22"/>
      <c r="I2" s="22"/>
      <c r="J2" s="22"/>
      <c r="K2" s="22"/>
      <c r="L2" s="22"/>
      <c r="M2" s="22"/>
      <c r="N2" s="22"/>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row>
    <row r="3" spans="1:54" ht="14.1"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row>
    <row r="4" spans="1:54" ht="14.1" customHeight="1" x14ac:dyDescent="0.15">
      <c r="A4" s="23" t="s">
        <v>98</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14.1" customHeight="1" x14ac:dyDescent="0.1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row>
    <row r="6" spans="1:54" ht="14.1" customHeight="1" x14ac:dyDescent="0.1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24" t="s">
        <v>99</v>
      </c>
      <c r="AQ6" s="24"/>
      <c r="AR6" s="24"/>
      <c r="AS6" s="24"/>
      <c r="AT6" s="24"/>
      <c r="AU6" s="24"/>
      <c r="AV6" s="24"/>
      <c r="AW6" s="24"/>
      <c r="AX6" s="24"/>
      <c r="AY6" s="24"/>
      <c r="AZ6" s="24"/>
      <c r="BA6" s="24"/>
      <c r="BB6" s="15"/>
    </row>
    <row r="7" spans="1:54" ht="14.1" customHeight="1" x14ac:dyDescent="0.1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row>
    <row r="8" spans="1:54" ht="14.1" customHeight="1" x14ac:dyDescent="0.15">
      <c r="A8" s="15"/>
      <c r="B8" s="22" t="s">
        <v>40</v>
      </c>
      <c r="C8" s="22"/>
      <c r="D8" s="22"/>
      <c r="E8" s="22"/>
      <c r="F8" s="22"/>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row>
    <row r="9" spans="1:54" ht="14.1" customHeight="1" x14ac:dyDescent="0.1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row>
    <row r="10" spans="1:54" ht="20.100000000000001" customHeight="1" x14ac:dyDescent="0.15">
      <c r="A10" s="15"/>
      <c r="B10" s="15"/>
      <c r="C10" s="15"/>
      <c r="D10" s="15"/>
      <c r="E10" s="15"/>
      <c r="F10" s="15"/>
      <c r="G10" s="15"/>
      <c r="H10" s="15"/>
      <c r="I10" s="15"/>
      <c r="J10" s="15"/>
      <c r="K10" s="15"/>
      <c r="L10" s="15"/>
      <c r="M10" s="15"/>
      <c r="N10" s="15"/>
      <c r="O10" s="15"/>
      <c r="P10" s="15"/>
      <c r="Q10" s="15"/>
      <c r="R10" s="15"/>
      <c r="S10" s="15"/>
      <c r="T10" s="15"/>
      <c r="U10" s="15"/>
      <c r="V10" s="15"/>
      <c r="W10" s="15"/>
      <c r="X10" s="15"/>
      <c r="Y10" s="23" t="s">
        <v>41</v>
      </c>
      <c r="Z10" s="23"/>
      <c r="AA10" s="23"/>
      <c r="AB10" s="23"/>
      <c r="AC10" s="15"/>
      <c r="AD10" s="22" t="s">
        <v>42</v>
      </c>
      <c r="AE10" s="22"/>
      <c r="AF10" s="22"/>
      <c r="AG10" s="22"/>
      <c r="AH10" s="22"/>
      <c r="AI10" s="22"/>
      <c r="AJ10" s="22"/>
      <c r="AK10" s="16"/>
      <c r="AL10" s="25"/>
      <c r="AM10" s="25"/>
      <c r="AN10" s="25"/>
      <c r="AO10" s="25"/>
      <c r="AP10" s="25"/>
      <c r="AQ10" s="25"/>
      <c r="AR10" s="25"/>
      <c r="AS10" s="25"/>
      <c r="AT10" s="25"/>
      <c r="AU10" s="25"/>
      <c r="AV10" s="25"/>
      <c r="AW10" s="25"/>
      <c r="AX10" s="25"/>
      <c r="AY10" s="25"/>
      <c r="AZ10" s="25"/>
      <c r="BA10" s="25"/>
      <c r="BB10" s="25"/>
    </row>
    <row r="11" spans="1:54" ht="20.100000000000001" customHeight="1" x14ac:dyDescent="0.1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22" t="s">
        <v>0</v>
      </c>
      <c r="AE11" s="22"/>
      <c r="AF11" s="22"/>
      <c r="AG11" s="22"/>
      <c r="AH11" s="22"/>
      <c r="AI11" s="22"/>
      <c r="AJ11" s="22"/>
      <c r="AK11" s="15"/>
      <c r="AL11" s="26">
        <f>IF(法人名用シート!E5=1,'事業所別補助金額一覧表（７月から12月分）'!B3,'事業所別補助金額一覧表（１月から３月分）'!B3)</f>
        <v>0</v>
      </c>
      <c r="AM11" s="26"/>
      <c r="AN11" s="26"/>
      <c r="AO11" s="26"/>
      <c r="AP11" s="26"/>
      <c r="AQ11" s="26"/>
      <c r="AR11" s="26"/>
      <c r="AS11" s="26"/>
      <c r="AT11" s="26"/>
      <c r="AU11" s="26"/>
      <c r="AV11" s="26"/>
      <c r="AW11" s="26"/>
      <c r="AX11" s="26"/>
      <c r="AY11" s="26"/>
      <c r="AZ11" s="26"/>
      <c r="BA11" s="26"/>
      <c r="BB11" s="26"/>
    </row>
    <row r="12" spans="1:54" ht="20.100000000000001" customHeight="1" x14ac:dyDescent="0.1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22" t="s">
        <v>100</v>
      </c>
      <c r="AE12" s="22"/>
      <c r="AF12" s="22"/>
      <c r="AG12" s="22"/>
      <c r="AH12" s="22"/>
      <c r="AI12" s="22"/>
      <c r="AJ12" s="22"/>
      <c r="AK12" s="22"/>
      <c r="AL12" s="25"/>
      <c r="AM12" s="25"/>
      <c r="AN12" s="25"/>
      <c r="AO12" s="25"/>
      <c r="AP12" s="25"/>
      <c r="AQ12" s="25"/>
      <c r="AR12" s="25"/>
      <c r="AS12" s="25"/>
      <c r="AT12" s="25"/>
      <c r="AU12" s="25"/>
      <c r="AV12" s="25"/>
      <c r="AW12" s="25"/>
      <c r="AX12" s="25"/>
      <c r="AY12" s="15"/>
      <c r="AZ12" s="23" t="s">
        <v>57</v>
      </c>
      <c r="BA12" s="23"/>
      <c r="BB12" s="15"/>
    </row>
    <row r="13" spans="1:54" ht="20.100000000000001" customHeight="1" x14ac:dyDescent="0.1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22" t="s">
        <v>43</v>
      </c>
      <c r="AE13" s="22"/>
      <c r="AF13" s="22"/>
      <c r="AG13" s="22"/>
      <c r="AH13" s="22"/>
      <c r="AI13" s="22"/>
      <c r="AJ13" s="22"/>
      <c r="AK13" s="22"/>
      <c r="AL13" s="25"/>
      <c r="AM13" s="25"/>
      <c r="AN13" s="25"/>
      <c r="AO13" s="25"/>
      <c r="AP13" s="25"/>
      <c r="AQ13" s="25"/>
      <c r="AR13" s="25"/>
      <c r="AS13" s="25"/>
      <c r="AT13" s="25"/>
      <c r="AU13" s="25"/>
      <c r="AV13" s="25"/>
      <c r="AW13" s="25"/>
      <c r="AX13" s="25"/>
      <c r="AY13" s="25"/>
      <c r="AZ13" s="25"/>
      <c r="BA13" s="25"/>
      <c r="BB13" s="25"/>
    </row>
    <row r="14" spans="1:54" ht="14.1" customHeight="1" x14ac:dyDescent="0.1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row>
    <row r="15" spans="1:54" ht="14.1" customHeight="1" x14ac:dyDescent="0.15">
      <c r="A15" s="15"/>
      <c r="B15" s="15"/>
      <c r="C15" s="27" t="s">
        <v>101</v>
      </c>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15"/>
      <c r="BB15" s="15"/>
    </row>
    <row r="16" spans="1:54" ht="14.1" customHeight="1" x14ac:dyDescent="0.15">
      <c r="A16" s="15"/>
      <c r="B16" s="15"/>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15"/>
      <c r="BB16" s="15"/>
    </row>
    <row r="17" spans="1:54" ht="14.1" customHeight="1" x14ac:dyDescent="0.15">
      <c r="A17" s="15"/>
      <c r="B17" s="15"/>
      <c r="C17" s="22" t="s">
        <v>102</v>
      </c>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15"/>
      <c r="BB17" s="15"/>
    </row>
    <row r="18" spans="1:54" ht="14.1" customHeight="1" x14ac:dyDescent="0.1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row>
    <row r="19" spans="1:54" ht="14.1" customHeight="1" x14ac:dyDescent="0.15">
      <c r="A19" s="15"/>
      <c r="B19" s="15"/>
      <c r="C19" s="22" t="s">
        <v>44</v>
      </c>
      <c r="D19" s="22"/>
      <c r="E19" s="22"/>
      <c r="F19" s="22"/>
      <c r="G19" s="22"/>
      <c r="H19" s="22"/>
      <c r="I19" s="22"/>
      <c r="J19" s="22"/>
      <c r="K19" s="22"/>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row>
    <row r="20" spans="1:54" ht="9" customHeight="1" x14ac:dyDescent="0.1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row>
    <row r="21" spans="1:54" ht="30" customHeight="1" x14ac:dyDescent="0.15">
      <c r="A21" s="15"/>
      <c r="B21" s="15"/>
      <c r="C21" s="15"/>
      <c r="D21" s="15"/>
      <c r="E21" s="30" t="s">
        <v>120</v>
      </c>
      <c r="F21" s="28"/>
      <c r="G21" s="28"/>
      <c r="H21" s="28"/>
      <c r="I21" s="28"/>
      <c r="J21" s="28"/>
      <c r="K21" s="28"/>
      <c r="L21" s="28"/>
      <c r="M21" s="28"/>
      <c r="N21" s="28"/>
      <c r="O21" s="32">
        <f>IFERROR(S24+AJ24,"")</f>
        <v>0</v>
      </c>
      <c r="P21" s="32"/>
      <c r="Q21" s="32"/>
      <c r="R21" s="32"/>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15"/>
      <c r="BB21" s="15"/>
    </row>
    <row r="22" spans="1:54" ht="8.1" customHeight="1" x14ac:dyDescent="0.15">
      <c r="A22" s="15"/>
      <c r="B22" s="15"/>
      <c r="C22" s="15"/>
      <c r="D22" s="15"/>
      <c r="E22" s="28"/>
      <c r="F22" s="28"/>
      <c r="G22" s="28"/>
      <c r="H22" s="28"/>
      <c r="I22" s="28"/>
      <c r="J22" s="28"/>
      <c r="K22" s="28"/>
      <c r="L22" s="28"/>
      <c r="M22" s="28"/>
      <c r="N22" s="28"/>
      <c r="O22" s="29"/>
      <c r="P22" s="29"/>
      <c r="Q22" s="29"/>
      <c r="R22" s="29"/>
      <c r="S22" s="28" t="s">
        <v>103</v>
      </c>
      <c r="T22" s="28"/>
      <c r="U22" s="28"/>
      <c r="V22" s="28"/>
      <c r="W22" s="28"/>
      <c r="X22" s="28"/>
      <c r="Y22" s="28"/>
      <c r="Z22" s="28"/>
      <c r="AA22" s="28"/>
      <c r="AB22" s="28"/>
      <c r="AC22" s="28"/>
      <c r="AD22" s="28"/>
      <c r="AE22" s="28"/>
      <c r="AF22" s="28"/>
      <c r="AG22" s="28"/>
      <c r="AH22" s="28"/>
      <c r="AI22" s="28"/>
      <c r="AJ22" s="28" t="s">
        <v>104</v>
      </c>
      <c r="AK22" s="28"/>
      <c r="AL22" s="28"/>
      <c r="AM22" s="28"/>
      <c r="AN22" s="28"/>
      <c r="AO22" s="28"/>
      <c r="AP22" s="28"/>
      <c r="AQ22" s="28"/>
      <c r="AR22" s="28"/>
      <c r="AS22" s="28"/>
      <c r="AT22" s="28"/>
      <c r="AU22" s="28"/>
      <c r="AV22" s="28"/>
      <c r="AW22" s="28"/>
      <c r="AX22" s="28"/>
      <c r="AY22" s="28"/>
      <c r="AZ22" s="28"/>
      <c r="BA22" s="15"/>
      <c r="BB22" s="15"/>
    </row>
    <row r="23" spans="1:54" ht="8.1" customHeight="1" x14ac:dyDescent="0.15">
      <c r="A23" s="15"/>
      <c r="B23" s="15"/>
      <c r="C23" s="15"/>
      <c r="D23" s="15"/>
      <c r="E23" s="28"/>
      <c r="F23" s="28"/>
      <c r="G23" s="28"/>
      <c r="H23" s="28"/>
      <c r="I23" s="28"/>
      <c r="J23" s="28"/>
      <c r="K23" s="28"/>
      <c r="L23" s="28"/>
      <c r="M23" s="28"/>
      <c r="N23" s="28"/>
      <c r="O23" s="28"/>
      <c r="P23" s="28"/>
      <c r="Q23" s="28"/>
      <c r="R23" s="28"/>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15"/>
      <c r="BB23" s="15"/>
    </row>
    <row r="24" spans="1:54" ht="9.9499999999999993" customHeight="1" x14ac:dyDescent="0.15">
      <c r="A24" s="15"/>
      <c r="B24" s="15"/>
      <c r="C24" s="15"/>
      <c r="D24" s="15"/>
      <c r="E24" s="28"/>
      <c r="F24" s="28"/>
      <c r="G24" s="28"/>
      <c r="H24" s="28"/>
      <c r="I24" s="28"/>
      <c r="J24" s="28"/>
      <c r="K24" s="28"/>
      <c r="L24" s="28"/>
      <c r="M24" s="28"/>
      <c r="N24" s="28"/>
      <c r="O24" s="28"/>
      <c r="P24" s="28"/>
      <c r="Q24" s="28"/>
      <c r="R24" s="28"/>
      <c r="S24" s="34">
        <f>IFERROR('事業所別補助金額一覧表（７月から12月分）'!V27,"")</f>
        <v>0</v>
      </c>
      <c r="T24" s="34"/>
      <c r="U24" s="34"/>
      <c r="V24" s="34"/>
      <c r="W24" s="34"/>
      <c r="X24" s="34"/>
      <c r="Y24" s="34"/>
      <c r="Z24" s="34"/>
      <c r="AA24" s="34"/>
      <c r="AB24" s="34"/>
      <c r="AC24" s="34"/>
      <c r="AD24" s="34"/>
      <c r="AE24" s="34"/>
      <c r="AF24" s="34"/>
      <c r="AG24" s="34"/>
      <c r="AH24" s="34"/>
      <c r="AI24" s="34"/>
      <c r="AJ24" s="36">
        <f>IFERROR('事業所別補助金額一覧表（１月から３月分）'!V27,"")</f>
        <v>0</v>
      </c>
      <c r="AK24" s="37"/>
      <c r="AL24" s="37"/>
      <c r="AM24" s="37"/>
      <c r="AN24" s="37"/>
      <c r="AO24" s="37"/>
      <c r="AP24" s="37"/>
      <c r="AQ24" s="37"/>
      <c r="AR24" s="37"/>
      <c r="AS24" s="37"/>
      <c r="AT24" s="37"/>
      <c r="AU24" s="37"/>
      <c r="AV24" s="37"/>
      <c r="AW24" s="37"/>
      <c r="AX24" s="37"/>
      <c r="AY24" s="37"/>
      <c r="AZ24" s="38"/>
      <c r="BA24" s="15"/>
      <c r="BB24" s="15"/>
    </row>
    <row r="25" spans="1:54" ht="9.9499999999999993" customHeight="1" x14ac:dyDescent="0.15">
      <c r="A25" s="15"/>
      <c r="B25" s="15"/>
      <c r="C25" s="15"/>
      <c r="D25" s="15"/>
      <c r="E25" s="31"/>
      <c r="F25" s="31"/>
      <c r="G25" s="31"/>
      <c r="H25" s="31"/>
      <c r="I25" s="31"/>
      <c r="J25" s="31"/>
      <c r="K25" s="31"/>
      <c r="L25" s="31"/>
      <c r="M25" s="31"/>
      <c r="N25" s="31"/>
      <c r="O25" s="28"/>
      <c r="P25" s="28"/>
      <c r="Q25" s="28"/>
      <c r="R25" s="28"/>
      <c r="S25" s="35"/>
      <c r="T25" s="35"/>
      <c r="U25" s="35"/>
      <c r="V25" s="35"/>
      <c r="W25" s="35"/>
      <c r="X25" s="35"/>
      <c r="Y25" s="35"/>
      <c r="Z25" s="35"/>
      <c r="AA25" s="35"/>
      <c r="AB25" s="35"/>
      <c r="AC25" s="35"/>
      <c r="AD25" s="35"/>
      <c r="AE25" s="35"/>
      <c r="AF25" s="35"/>
      <c r="AG25" s="35"/>
      <c r="AH25" s="35"/>
      <c r="AI25" s="35"/>
      <c r="AJ25" s="39"/>
      <c r="AK25" s="40"/>
      <c r="AL25" s="40"/>
      <c r="AM25" s="40"/>
      <c r="AN25" s="40"/>
      <c r="AO25" s="40"/>
      <c r="AP25" s="40"/>
      <c r="AQ25" s="40"/>
      <c r="AR25" s="40"/>
      <c r="AS25" s="40"/>
      <c r="AT25" s="40"/>
      <c r="AU25" s="40"/>
      <c r="AV25" s="40"/>
      <c r="AW25" s="40"/>
      <c r="AX25" s="40"/>
      <c r="AY25" s="40"/>
      <c r="AZ25" s="41"/>
      <c r="BA25" s="15"/>
      <c r="BB25" s="15"/>
    </row>
    <row r="26" spans="1:54" ht="9.9499999999999993" customHeight="1" x14ac:dyDescent="0.15">
      <c r="A26" s="15"/>
      <c r="B26" s="15"/>
      <c r="C26" s="15"/>
      <c r="D26" s="15"/>
      <c r="E26" s="28" t="s">
        <v>45</v>
      </c>
      <c r="F26" s="28"/>
      <c r="G26" s="28"/>
      <c r="H26" s="28"/>
      <c r="I26" s="28"/>
      <c r="J26" s="28"/>
      <c r="K26" s="28"/>
      <c r="L26" s="28"/>
      <c r="M26" s="28"/>
      <c r="N26" s="28"/>
      <c r="O26" s="28" t="s">
        <v>105</v>
      </c>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15"/>
      <c r="BB26" s="15"/>
    </row>
    <row r="27" spans="1:54" ht="9.9499999999999993" customHeight="1" x14ac:dyDescent="0.15">
      <c r="A27" s="15"/>
      <c r="B27" s="15"/>
      <c r="C27" s="15"/>
      <c r="D27" s="15"/>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15"/>
      <c r="BB27" s="15"/>
    </row>
    <row r="28" spans="1:54" ht="9.9499999999999993" customHeight="1" x14ac:dyDescent="0.15">
      <c r="A28" s="15"/>
      <c r="B28" s="15"/>
      <c r="C28" s="15"/>
      <c r="D28" s="15"/>
      <c r="E28" s="28"/>
      <c r="F28" s="28"/>
      <c r="G28" s="28"/>
      <c r="H28" s="28"/>
      <c r="I28" s="28"/>
      <c r="J28" s="28"/>
      <c r="K28" s="28"/>
      <c r="L28" s="28"/>
      <c r="M28" s="28"/>
      <c r="N28" s="28"/>
      <c r="O28" s="28" t="s">
        <v>106</v>
      </c>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15"/>
      <c r="BB28" s="15"/>
    </row>
    <row r="29" spans="1:54" ht="9.9499999999999993" customHeight="1" x14ac:dyDescent="0.15">
      <c r="A29" s="15"/>
      <c r="B29" s="15"/>
      <c r="C29" s="15"/>
      <c r="D29" s="15"/>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15"/>
      <c r="BB29" s="15"/>
    </row>
    <row r="30" spans="1:54" ht="14.1" customHeight="1" x14ac:dyDescent="0.15">
      <c r="A30" s="15"/>
      <c r="B30" s="15"/>
      <c r="C30" s="15"/>
      <c r="D30" s="15"/>
      <c r="E30" s="28" t="s">
        <v>46</v>
      </c>
      <c r="F30" s="28"/>
      <c r="G30" s="28"/>
      <c r="H30" s="28"/>
      <c r="I30" s="28"/>
      <c r="J30" s="28"/>
      <c r="K30" s="28"/>
      <c r="L30" s="28"/>
      <c r="M30" s="28"/>
      <c r="N30" s="28"/>
      <c r="O30" s="28" t="s">
        <v>107</v>
      </c>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15"/>
      <c r="BB30" s="15"/>
    </row>
    <row r="31" spans="1:54" ht="14.1" customHeight="1" x14ac:dyDescent="0.15">
      <c r="A31" s="15"/>
      <c r="B31" s="15"/>
      <c r="C31" s="15"/>
      <c r="D31" s="15"/>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15"/>
      <c r="BB31" s="15"/>
    </row>
    <row r="32" spans="1:54" ht="14.1" customHeight="1" x14ac:dyDescent="0.1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row>
    <row r="33" spans="1:54" ht="14.1" customHeight="1" x14ac:dyDescent="0.15">
      <c r="A33" s="15"/>
      <c r="B33" s="15"/>
      <c r="C33" s="22" t="s">
        <v>47</v>
      </c>
      <c r="D33" s="22"/>
      <c r="E33" s="22"/>
      <c r="F33" s="22"/>
      <c r="G33" s="22"/>
      <c r="H33" s="22"/>
      <c r="I33" s="22"/>
      <c r="J33" s="22"/>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row>
    <row r="34" spans="1:54" ht="14.1" customHeight="1" x14ac:dyDescent="0.15">
      <c r="A34" s="15"/>
      <c r="B34" s="15"/>
      <c r="C34" s="15"/>
      <c r="D34" s="22" t="s">
        <v>108</v>
      </c>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row>
    <row r="35" spans="1:54" ht="14.1" customHeight="1" x14ac:dyDescent="0.15">
      <c r="A35" s="15"/>
      <c r="B35" s="15"/>
      <c r="C35" s="15"/>
      <c r="D35" s="22" t="s">
        <v>109</v>
      </c>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row>
    <row r="36" spans="1:54" ht="14.1" customHeight="1" x14ac:dyDescent="0.15">
      <c r="A36" s="15"/>
      <c r="B36" s="15"/>
      <c r="C36" s="15"/>
      <c r="D36" s="22" t="s">
        <v>110</v>
      </c>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15"/>
      <c r="AN36" s="15"/>
      <c r="AO36" s="15"/>
      <c r="AP36" s="15"/>
      <c r="AQ36" s="15"/>
      <c r="AR36" s="15"/>
      <c r="AS36" s="15"/>
      <c r="AT36" s="15"/>
      <c r="AU36" s="15"/>
      <c r="AV36" s="15"/>
      <c r="AW36" s="15"/>
      <c r="AX36" s="15"/>
      <c r="AY36" s="15"/>
      <c r="AZ36" s="15"/>
      <c r="BA36" s="15"/>
      <c r="BB36" s="15"/>
    </row>
    <row r="37" spans="1:54" ht="14.1" customHeight="1" x14ac:dyDescent="0.15">
      <c r="A37" s="15"/>
      <c r="B37" s="15"/>
      <c r="C37" s="15"/>
      <c r="D37" s="22" t="s">
        <v>111</v>
      </c>
      <c r="E37" s="22"/>
      <c r="F37" s="22"/>
      <c r="G37" s="22"/>
      <c r="H37" s="22"/>
      <c r="I37" s="22"/>
      <c r="J37" s="22"/>
      <c r="K37" s="22"/>
      <c r="L37" s="22"/>
      <c r="M37" s="22"/>
      <c r="N37" s="22"/>
      <c r="O37" s="22"/>
      <c r="P37" s="22"/>
      <c r="Q37" s="22"/>
      <c r="R37" s="22"/>
      <c r="S37" s="22"/>
      <c r="T37" s="22"/>
      <c r="U37" s="22"/>
      <c r="V37" s="22"/>
      <c r="W37" s="22"/>
      <c r="X37" s="22"/>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row>
    <row r="38" spans="1:54" ht="14.1" customHeight="1" x14ac:dyDescent="0.1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row>
    <row r="39" spans="1:54" ht="14.1" customHeight="1" x14ac:dyDescent="0.15">
      <c r="A39" s="15"/>
      <c r="B39" s="15"/>
      <c r="C39" s="22" t="s">
        <v>112</v>
      </c>
      <c r="D39" s="22"/>
      <c r="E39" s="22"/>
      <c r="F39" s="22"/>
      <c r="G39" s="22"/>
      <c r="H39" s="22"/>
      <c r="I39" s="22"/>
      <c r="J39" s="22"/>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row>
    <row r="40" spans="1:54" ht="9" customHeight="1" x14ac:dyDescent="0.1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row>
    <row r="41" spans="1:54" ht="14.1" customHeight="1" x14ac:dyDescent="0.15">
      <c r="A41" s="15"/>
      <c r="B41" s="15"/>
      <c r="C41" s="15"/>
      <c r="D41" s="15"/>
      <c r="E41" s="28" t="s">
        <v>48</v>
      </c>
      <c r="F41" s="28"/>
      <c r="G41" s="28"/>
      <c r="H41" s="28"/>
      <c r="I41" s="28"/>
      <c r="J41" s="28"/>
      <c r="K41" s="28"/>
      <c r="L41" s="42"/>
      <c r="M41" s="42"/>
      <c r="N41" s="42"/>
      <c r="O41" s="42"/>
      <c r="P41" s="42"/>
      <c r="Q41" s="42"/>
      <c r="R41" s="42"/>
      <c r="S41" s="42"/>
      <c r="T41" s="42"/>
      <c r="U41" s="42"/>
      <c r="V41" s="42"/>
      <c r="W41" s="42"/>
      <c r="X41" s="42"/>
      <c r="Y41" s="42"/>
      <c r="Z41" s="42"/>
      <c r="AA41" s="42"/>
      <c r="AB41" s="42"/>
      <c r="AC41" s="28" t="s">
        <v>52</v>
      </c>
      <c r="AD41" s="28"/>
      <c r="AE41" s="28"/>
      <c r="AF41" s="28"/>
      <c r="AG41" s="28"/>
      <c r="AH41" s="28"/>
      <c r="AI41" s="28"/>
      <c r="AJ41" s="42"/>
      <c r="AK41" s="42"/>
      <c r="AL41" s="42"/>
      <c r="AM41" s="42"/>
      <c r="AN41" s="42"/>
      <c r="AO41" s="42"/>
      <c r="AP41" s="42"/>
      <c r="AQ41" s="42"/>
      <c r="AR41" s="42"/>
      <c r="AS41" s="42"/>
      <c r="AT41" s="42"/>
      <c r="AU41" s="42"/>
      <c r="AV41" s="42"/>
      <c r="AW41" s="42"/>
      <c r="AX41" s="42"/>
      <c r="AY41" s="42"/>
      <c r="AZ41" s="42"/>
      <c r="BA41" s="15"/>
      <c r="BB41" s="15"/>
    </row>
    <row r="42" spans="1:54" ht="14.1" customHeight="1" x14ac:dyDescent="0.15">
      <c r="A42" s="15"/>
      <c r="B42" s="15"/>
      <c r="C42" s="15"/>
      <c r="D42" s="15"/>
      <c r="E42" s="28"/>
      <c r="F42" s="28"/>
      <c r="G42" s="28"/>
      <c r="H42" s="28"/>
      <c r="I42" s="28"/>
      <c r="J42" s="28"/>
      <c r="K42" s="28"/>
      <c r="L42" s="42"/>
      <c r="M42" s="42"/>
      <c r="N42" s="42"/>
      <c r="O42" s="42"/>
      <c r="P42" s="42"/>
      <c r="Q42" s="42"/>
      <c r="R42" s="42"/>
      <c r="S42" s="42"/>
      <c r="T42" s="42"/>
      <c r="U42" s="42"/>
      <c r="V42" s="42"/>
      <c r="W42" s="42"/>
      <c r="X42" s="42"/>
      <c r="Y42" s="42"/>
      <c r="Z42" s="42"/>
      <c r="AA42" s="42"/>
      <c r="AB42" s="42"/>
      <c r="AC42" s="28"/>
      <c r="AD42" s="28"/>
      <c r="AE42" s="28"/>
      <c r="AF42" s="28"/>
      <c r="AG42" s="28"/>
      <c r="AH42" s="28"/>
      <c r="AI42" s="28"/>
      <c r="AJ42" s="42"/>
      <c r="AK42" s="42"/>
      <c r="AL42" s="42"/>
      <c r="AM42" s="42"/>
      <c r="AN42" s="42"/>
      <c r="AO42" s="42"/>
      <c r="AP42" s="42"/>
      <c r="AQ42" s="42"/>
      <c r="AR42" s="42"/>
      <c r="AS42" s="42"/>
      <c r="AT42" s="42"/>
      <c r="AU42" s="42"/>
      <c r="AV42" s="42"/>
      <c r="AW42" s="42"/>
      <c r="AX42" s="42"/>
      <c r="AY42" s="42"/>
      <c r="AZ42" s="42"/>
      <c r="BA42" s="15"/>
      <c r="BB42" s="15"/>
    </row>
    <row r="43" spans="1:54" ht="14.1" customHeight="1" x14ac:dyDescent="0.15">
      <c r="A43" s="15"/>
      <c r="B43" s="15"/>
      <c r="C43" s="15"/>
      <c r="D43" s="15"/>
      <c r="E43" s="28" t="s">
        <v>49</v>
      </c>
      <c r="F43" s="28"/>
      <c r="G43" s="28"/>
      <c r="H43" s="28"/>
      <c r="I43" s="28"/>
      <c r="J43" s="28"/>
      <c r="K43" s="28"/>
      <c r="L43" s="42"/>
      <c r="M43" s="42"/>
      <c r="N43" s="42"/>
      <c r="O43" s="42"/>
      <c r="P43" s="42"/>
      <c r="Q43" s="42"/>
      <c r="R43" s="42"/>
      <c r="S43" s="42"/>
      <c r="T43" s="42"/>
      <c r="U43" s="42"/>
      <c r="V43" s="42"/>
      <c r="W43" s="42"/>
      <c r="X43" s="42"/>
      <c r="Y43" s="42"/>
      <c r="Z43" s="42"/>
      <c r="AA43" s="42"/>
      <c r="AB43" s="42"/>
      <c r="AC43" s="28" t="s">
        <v>53</v>
      </c>
      <c r="AD43" s="28"/>
      <c r="AE43" s="28"/>
      <c r="AF43" s="28"/>
      <c r="AG43" s="28"/>
      <c r="AH43" s="28"/>
      <c r="AI43" s="28"/>
      <c r="AJ43" s="42"/>
      <c r="AK43" s="42"/>
      <c r="AL43" s="42"/>
      <c r="AM43" s="42"/>
      <c r="AN43" s="42"/>
      <c r="AO43" s="42"/>
      <c r="AP43" s="42"/>
      <c r="AQ43" s="42"/>
      <c r="AR43" s="42"/>
      <c r="AS43" s="42"/>
      <c r="AT43" s="42"/>
      <c r="AU43" s="42"/>
      <c r="AV43" s="42"/>
      <c r="AW43" s="42"/>
      <c r="AX43" s="42"/>
      <c r="AY43" s="42"/>
      <c r="AZ43" s="42"/>
      <c r="BA43" s="15"/>
      <c r="BB43" s="15"/>
    </row>
    <row r="44" spans="1:54" ht="14.1" customHeight="1" x14ac:dyDescent="0.15">
      <c r="A44" s="15"/>
      <c r="B44" s="15"/>
      <c r="C44" s="15"/>
      <c r="D44" s="15"/>
      <c r="E44" s="28"/>
      <c r="F44" s="28"/>
      <c r="G44" s="28"/>
      <c r="H44" s="28"/>
      <c r="I44" s="28"/>
      <c r="J44" s="28"/>
      <c r="K44" s="28"/>
      <c r="L44" s="42"/>
      <c r="M44" s="42"/>
      <c r="N44" s="42"/>
      <c r="O44" s="42"/>
      <c r="P44" s="42"/>
      <c r="Q44" s="42"/>
      <c r="R44" s="42"/>
      <c r="S44" s="42"/>
      <c r="T44" s="42"/>
      <c r="U44" s="42"/>
      <c r="V44" s="42"/>
      <c r="W44" s="42"/>
      <c r="X44" s="42"/>
      <c r="Y44" s="42"/>
      <c r="Z44" s="42"/>
      <c r="AA44" s="42"/>
      <c r="AB44" s="42"/>
      <c r="AC44" s="28"/>
      <c r="AD44" s="28"/>
      <c r="AE44" s="28"/>
      <c r="AF44" s="28"/>
      <c r="AG44" s="28"/>
      <c r="AH44" s="28"/>
      <c r="AI44" s="28"/>
      <c r="AJ44" s="42"/>
      <c r="AK44" s="42"/>
      <c r="AL44" s="42"/>
      <c r="AM44" s="42"/>
      <c r="AN44" s="42"/>
      <c r="AO44" s="42"/>
      <c r="AP44" s="42"/>
      <c r="AQ44" s="42"/>
      <c r="AR44" s="42"/>
      <c r="AS44" s="42"/>
      <c r="AT44" s="42"/>
      <c r="AU44" s="42"/>
      <c r="AV44" s="42"/>
      <c r="AW44" s="42"/>
      <c r="AX44" s="42"/>
      <c r="AY44" s="42"/>
      <c r="AZ44" s="42"/>
      <c r="BA44" s="15"/>
      <c r="BB44" s="15"/>
    </row>
    <row r="45" spans="1:54" ht="14.1" customHeight="1" x14ac:dyDescent="0.15">
      <c r="A45" s="15"/>
      <c r="B45" s="15"/>
      <c r="C45" s="15"/>
      <c r="D45" s="15"/>
      <c r="E45" s="28" t="s">
        <v>50</v>
      </c>
      <c r="F45" s="28"/>
      <c r="G45" s="28"/>
      <c r="H45" s="28"/>
      <c r="I45" s="28"/>
      <c r="J45" s="28"/>
      <c r="K45" s="28"/>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15"/>
      <c r="BB45" s="15"/>
    </row>
    <row r="46" spans="1:54" ht="14.1" customHeight="1" x14ac:dyDescent="0.15">
      <c r="A46" s="15"/>
      <c r="B46" s="15"/>
      <c r="C46" s="15"/>
      <c r="D46" s="15"/>
      <c r="E46" s="31"/>
      <c r="F46" s="31"/>
      <c r="G46" s="31"/>
      <c r="H46" s="31"/>
      <c r="I46" s="31"/>
      <c r="J46" s="31"/>
      <c r="K46" s="31"/>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15"/>
      <c r="BB46" s="15"/>
    </row>
    <row r="47" spans="1:54" ht="14.1" customHeight="1" x14ac:dyDescent="0.15">
      <c r="A47" s="15"/>
      <c r="B47" s="15"/>
      <c r="C47" s="15"/>
      <c r="D47" s="15"/>
      <c r="E47" s="44" t="s">
        <v>51</v>
      </c>
      <c r="F47" s="44"/>
      <c r="G47" s="44"/>
      <c r="H47" s="44"/>
      <c r="I47" s="44"/>
      <c r="J47" s="44"/>
      <c r="K47" s="44"/>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15"/>
      <c r="BB47" s="15"/>
    </row>
    <row r="48" spans="1:54" ht="14.1" customHeight="1" x14ac:dyDescent="0.15">
      <c r="A48" s="15"/>
      <c r="B48" s="15"/>
      <c r="C48" s="15"/>
      <c r="D48" s="15"/>
      <c r="E48" s="28"/>
      <c r="F48" s="28"/>
      <c r="G48" s="28"/>
      <c r="H48" s="28"/>
      <c r="I48" s="28"/>
      <c r="J48" s="28"/>
      <c r="K48" s="28"/>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15"/>
      <c r="BB48" s="15"/>
    </row>
    <row r="49" spans="1:54" ht="14.1" customHeight="1" x14ac:dyDescent="0.1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row>
    <row r="50" spans="1:54" ht="14.1" customHeight="1" x14ac:dyDescent="0.1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row>
    <row r="51" spans="1:54" ht="14.1" customHeight="1" x14ac:dyDescent="0.1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row>
    <row r="52" spans="1:54" ht="14.1" customHeight="1" x14ac:dyDescent="0.15">
      <c r="A52" s="15"/>
      <c r="B52" s="15"/>
      <c r="C52" s="15"/>
      <c r="D52" s="15" t="s">
        <v>113</v>
      </c>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row>
    <row r="53" spans="1:54" ht="4.5" customHeight="1" x14ac:dyDescent="0.1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row>
    <row r="54" spans="1:54" ht="14.1" customHeight="1" x14ac:dyDescent="0.15">
      <c r="A54" s="15"/>
      <c r="B54" s="15"/>
      <c r="C54" s="15"/>
      <c r="D54" s="46" t="s">
        <v>54</v>
      </c>
      <c r="E54" s="46"/>
      <c r="F54" s="46"/>
      <c r="G54" s="46"/>
      <c r="H54" s="46"/>
      <c r="I54" s="46"/>
      <c r="J54" s="46"/>
      <c r="K54" s="46"/>
      <c r="L54" s="46"/>
      <c r="M54" s="46"/>
      <c r="N54" s="46"/>
      <c r="O54" s="46"/>
      <c r="P54" s="46"/>
      <c r="Q54" s="46"/>
      <c r="R54" s="28" t="s">
        <v>55</v>
      </c>
      <c r="S54" s="28"/>
      <c r="T54" s="28"/>
      <c r="U54" s="28"/>
      <c r="V54" s="28"/>
      <c r="W54" s="28"/>
      <c r="X54" s="28"/>
      <c r="Y54" s="28"/>
      <c r="Z54" s="28"/>
      <c r="AA54" s="28"/>
      <c r="AB54" s="28"/>
      <c r="AC54" s="28"/>
      <c r="AD54" s="28"/>
      <c r="AE54" s="28"/>
      <c r="AF54" s="28" t="s">
        <v>56</v>
      </c>
      <c r="AG54" s="28"/>
      <c r="AH54" s="28"/>
      <c r="AI54" s="28"/>
      <c r="AJ54" s="28"/>
      <c r="AK54" s="28"/>
      <c r="AL54" s="28"/>
      <c r="AM54" s="28"/>
      <c r="AN54" s="28"/>
      <c r="AO54" s="28"/>
      <c r="AP54" s="28"/>
      <c r="AQ54" s="28"/>
      <c r="AR54" s="28"/>
      <c r="AS54" s="28"/>
      <c r="AT54" s="15"/>
      <c r="AU54" s="15"/>
      <c r="AV54" s="15"/>
      <c r="AW54" s="15"/>
      <c r="AX54" s="15"/>
      <c r="AY54" s="15"/>
      <c r="AZ54" s="15"/>
      <c r="BA54" s="15"/>
      <c r="BB54" s="15"/>
    </row>
    <row r="55" spans="1:54" ht="14.1" customHeight="1" x14ac:dyDescent="0.15">
      <c r="A55" s="15"/>
      <c r="B55" s="15"/>
      <c r="C55" s="15"/>
      <c r="D55" s="46"/>
      <c r="E55" s="46"/>
      <c r="F55" s="46"/>
      <c r="G55" s="46"/>
      <c r="H55" s="46"/>
      <c r="I55" s="46"/>
      <c r="J55" s="46"/>
      <c r="K55" s="46"/>
      <c r="L55" s="46"/>
      <c r="M55" s="46"/>
      <c r="N55" s="46"/>
      <c r="O55" s="46"/>
      <c r="P55" s="46"/>
      <c r="Q55" s="46"/>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15"/>
      <c r="AU55" s="15"/>
      <c r="AV55" s="15"/>
      <c r="AW55" s="15"/>
      <c r="AX55" s="15"/>
      <c r="AY55" s="15"/>
      <c r="AZ55" s="15"/>
      <c r="BA55" s="15"/>
      <c r="BB55" s="15"/>
    </row>
    <row r="56" spans="1:54" ht="14.1" customHeight="1" x14ac:dyDescent="0.15">
      <c r="A56" s="15"/>
      <c r="B56" s="15"/>
      <c r="C56" s="15"/>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15"/>
      <c r="AU56" s="15"/>
      <c r="AV56" s="15"/>
      <c r="AW56" s="15"/>
      <c r="AX56" s="15"/>
      <c r="AY56" s="15"/>
      <c r="AZ56" s="15"/>
      <c r="BA56" s="15"/>
      <c r="BB56" s="15"/>
    </row>
    <row r="57" spans="1:54" ht="14.1" customHeight="1" x14ac:dyDescent="0.15">
      <c r="A57" s="15"/>
      <c r="B57" s="15"/>
      <c r="C57" s="15"/>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15"/>
      <c r="AU57" s="15"/>
      <c r="AV57" s="15"/>
      <c r="AW57" s="15"/>
      <c r="AX57" s="15"/>
      <c r="AY57" s="15"/>
      <c r="AZ57" s="15"/>
      <c r="BA57" s="15"/>
      <c r="BB57" s="15"/>
    </row>
    <row r="58" spans="1:54" ht="14.1" customHeight="1" x14ac:dyDescent="0.15">
      <c r="A58" s="15"/>
      <c r="B58" s="15"/>
      <c r="C58" s="15"/>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15"/>
      <c r="AU58" s="15"/>
      <c r="AV58" s="15"/>
      <c r="AW58" s="15"/>
      <c r="AX58" s="15"/>
      <c r="AY58" s="15"/>
      <c r="AZ58" s="15"/>
      <c r="BA58" s="15"/>
      <c r="BB58" s="15"/>
    </row>
    <row r="59" spans="1:54" ht="14.1" customHeight="1" x14ac:dyDescent="0.15"/>
  </sheetData>
  <sheetProtection password="8C08" sheet="1" objects="1" scenarios="1"/>
  <mergeCells count="53">
    <mergeCell ref="E47:K48"/>
    <mergeCell ref="L47:AZ48"/>
    <mergeCell ref="D56:Q58"/>
    <mergeCell ref="R56:AE58"/>
    <mergeCell ref="AF56:AS58"/>
    <mergeCell ref="D54:Q55"/>
    <mergeCell ref="R54:AE55"/>
    <mergeCell ref="AF54:AS55"/>
    <mergeCell ref="E45:K46"/>
    <mergeCell ref="L45:AZ46"/>
    <mergeCell ref="E41:K42"/>
    <mergeCell ref="L41:AB42"/>
    <mergeCell ref="AC41:AI42"/>
    <mergeCell ref="AJ41:AZ42"/>
    <mergeCell ref="E43:K44"/>
    <mergeCell ref="L43:AB44"/>
    <mergeCell ref="AC43:AI44"/>
    <mergeCell ref="AJ43:AZ44"/>
    <mergeCell ref="D37:X37"/>
    <mergeCell ref="C39:J39"/>
    <mergeCell ref="E30:N31"/>
    <mergeCell ref="O30:AZ31"/>
    <mergeCell ref="C33:J33"/>
    <mergeCell ref="D34:AD34"/>
    <mergeCell ref="D35:AD35"/>
    <mergeCell ref="D36:AL36"/>
    <mergeCell ref="E26:N29"/>
    <mergeCell ref="O26:AZ27"/>
    <mergeCell ref="O28:AZ29"/>
    <mergeCell ref="O22:R25"/>
    <mergeCell ref="E21:N25"/>
    <mergeCell ref="O21:AZ21"/>
    <mergeCell ref="S22:AI23"/>
    <mergeCell ref="S24:AI25"/>
    <mergeCell ref="AJ22:AZ23"/>
    <mergeCell ref="AJ24:AZ25"/>
    <mergeCell ref="AL11:BB11"/>
    <mergeCell ref="AL12:AX12"/>
    <mergeCell ref="AZ12:BA12"/>
    <mergeCell ref="AL13:BB13"/>
    <mergeCell ref="C19:K19"/>
    <mergeCell ref="C15:AZ16"/>
    <mergeCell ref="C17:AZ17"/>
    <mergeCell ref="AD11:AJ11"/>
    <mergeCell ref="AD12:AK12"/>
    <mergeCell ref="AD13:AK13"/>
    <mergeCell ref="B2:N2"/>
    <mergeCell ref="A4:BB4"/>
    <mergeCell ref="AP6:BA6"/>
    <mergeCell ref="B8:F8"/>
    <mergeCell ref="Y10:AB10"/>
    <mergeCell ref="AD10:AJ10"/>
    <mergeCell ref="AL10:BB10"/>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28"/>
  <sheetViews>
    <sheetView showZeros="0" view="pageBreakPreview" zoomScale="70" zoomScaleNormal="80" zoomScaleSheetLayoutView="70" workbookViewId="0">
      <pane ySplit="5" topLeftCell="A6" activePane="bottomLeft" state="frozen"/>
      <selection pane="bottomLeft" activeCell="B3" sqref="B3:G3"/>
    </sheetView>
  </sheetViews>
  <sheetFormatPr defaultRowHeight="24.95" customHeight="1" x14ac:dyDescent="0.15"/>
  <cols>
    <col min="1" max="1" width="9" style="10"/>
    <col min="2" max="2" width="13.125" style="10" customWidth="1"/>
    <col min="3" max="3" width="9" style="10" customWidth="1"/>
    <col min="4" max="4" width="2.625" style="10" customWidth="1"/>
    <col min="5" max="5" width="8.625" style="10" customWidth="1"/>
    <col min="6" max="6" width="20.875" style="10" customWidth="1"/>
    <col min="7" max="7" width="6.625" style="10" customWidth="1"/>
    <col min="8" max="8" width="8.625" style="10" customWidth="1"/>
    <col min="9" max="9" width="6.625" style="10" customWidth="1"/>
    <col min="10" max="10" width="6.875" style="10" customWidth="1"/>
    <col min="11" max="11" width="6.625" style="10" customWidth="1"/>
    <col min="12" max="12" width="8.625" style="10" customWidth="1"/>
    <col min="13" max="13" width="6.625" style="10" customWidth="1"/>
    <col min="14" max="14" width="6.875" style="10" customWidth="1"/>
    <col min="15" max="15" width="6.625" style="10" customWidth="1"/>
    <col min="16" max="16" width="8.125" style="10" customWidth="1"/>
    <col min="17" max="23" width="10.625" style="10" customWidth="1"/>
    <col min="24" max="16384" width="9" style="10"/>
  </cols>
  <sheetData>
    <row r="1" spans="1:23" ht="24.95" customHeight="1" x14ac:dyDescent="0.15">
      <c r="A1" s="17" t="s">
        <v>114</v>
      </c>
      <c r="C1" s="17"/>
      <c r="D1" s="18"/>
    </row>
    <row r="2" spans="1:23" ht="9.9499999999999993" customHeight="1" thickBot="1" x14ac:dyDescent="0.2"/>
    <row r="3" spans="1:23" ht="35.1" customHeight="1" thickBot="1" x14ac:dyDescent="0.2">
      <c r="A3" s="19" t="s">
        <v>0</v>
      </c>
      <c r="B3" s="47"/>
      <c r="C3" s="48"/>
      <c r="D3" s="48"/>
      <c r="E3" s="48"/>
      <c r="F3" s="48"/>
      <c r="G3" s="49"/>
      <c r="H3" s="64" t="str">
        <f>IF('カウント用シート（７月から12月分）'!D23&gt;0,"重複しています","")</f>
        <v/>
      </c>
      <c r="I3" s="65"/>
      <c r="J3" s="65"/>
      <c r="K3" s="65"/>
      <c r="L3" s="63" t="str">
        <f>IF('カウント用シート（７月から12月分）'!J23&gt;0,"長寿支援課よりご連絡させていただく場合がございますので、留意事項をご確認ください。","")</f>
        <v/>
      </c>
      <c r="M3" s="63"/>
      <c r="N3" s="63"/>
      <c r="O3" s="63"/>
      <c r="P3" s="63"/>
      <c r="Q3" s="63"/>
      <c r="R3" s="63"/>
      <c r="S3" s="63"/>
      <c r="T3" s="63"/>
      <c r="U3" s="63"/>
      <c r="V3" s="63"/>
      <c r="W3" s="63"/>
    </row>
    <row r="4" spans="1:23" ht="15" customHeight="1" x14ac:dyDescent="0.15">
      <c r="R4" s="66" t="s">
        <v>37</v>
      </c>
      <c r="S4" s="66"/>
      <c r="T4" s="66" t="s">
        <v>38</v>
      </c>
      <c r="U4" s="66"/>
      <c r="V4" s="66" t="s">
        <v>94</v>
      </c>
      <c r="W4" s="66"/>
    </row>
    <row r="5" spans="1:23" ht="103.5" customHeight="1" x14ac:dyDescent="0.15">
      <c r="A5" s="75" t="s">
        <v>29</v>
      </c>
      <c r="B5" s="75"/>
      <c r="C5" s="75"/>
      <c r="D5" s="75"/>
      <c r="E5" s="60" t="s">
        <v>1</v>
      </c>
      <c r="F5" s="60"/>
      <c r="G5" s="59" t="s">
        <v>2</v>
      </c>
      <c r="H5" s="60"/>
      <c r="I5" s="60"/>
      <c r="J5" s="60"/>
      <c r="K5" s="60" t="s">
        <v>3</v>
      </c>
      <c r="L5" s="60"/>
      <c r="M5" s="60"/>
      <c r="N5" s="60"/>
      <c r="O5" s="61" t="s">
        <v>5</v>
      </c>
      <c r="P5" s="62"/>
      <c r="Q5" s="11" t="s">
        <v>35</v>
      </c>
      <c r="R5" s="50" t="s">
        <v>97</v>
      </c>
      <c r="S5" s="51"/>
      <c r="T5" s="50" t="s">
        <v>96</v>
      </c>
      <c r="U5" s="51"/>
      <c r="V5" s="52" t="s">
        <v>95</v>
      </c>
      <c r="W5" s="53"/>
    </row>
    <row r="6" spans="1:23" ht="39.950000000000003" customHeight="1" x14ac:dyDescent="0.15">
      <c r="A6" s="74"/>
      <c r="B6" s="74"/>
      <c r="C6" s="74"/>
      <c r="D6" s="74"/>
      <c r="E6" s="67"/>
      <c r="F6" s="67"/>
      <c r="G6" s="54"/>
      <c r="H6" s="54"/>
      <c r="I6" s="54"/>
      <c r="J6" s="54"/>
      <c r="K6" s="54"/>
      <c r="L6" s="54"/>
      <c r="M6" s="54"/>
      <c r="N6" s="54"/>
      <c r="O6" s="58"/>
      <c r="P6" s="58"/>
      <c r="Q6" s="14"/>
      <c r="R6" s="55">
        <f>IF(A6="高齢者福祉施設・入所系１の１",0,IF(A6="高齢者福祉施設・入所系２の１",0,IF(A6="高齢者福祉施設・入所系１の２",120000,IF(A6="高齢者福祉施設・入所系２の２",120000,IF(A6="高齢者福祉施設・通所系",60000,IF(A6="高齢者福祉施設・訪問系１",20000,IF(A6="高齢者福祉施設・訪問系２の１",20000,IF(A6="高齢者福祉施設・訪問系２の２",20000,IF(A6="障がい福祉施設・入所系",120000,IF(A6="障がい福祉施設・通所系１の１",60000,IF(A6="障がい福祉施設・通所系１の２",60000,IF(A6="障がい福祉施設・通所系２",60000,IF(A6="障がい福祉施設・訪問系１",20000,IF(A6="障がい福祉施設・訪問系２",20000,IF(A6="障がい福祉施設・訪問系３",20000,IF(A6="児童福祉施設・入所系",120000,IF(A6="児童福祉施設・通所系",60000,IF(A6="福祉有償運送",20000,))))))))))))))))))</f>
        <v>0</v>
      </c>
      <c r="S6" s="55"/>
      <c r="T6" s="56">
        <f>IF(A6="高齢者福祉施設・入所系１の１",7000*Q6,IF(A6="高齢者福祉施設・入所系２の１",7000*Q6,IF(A6="高齢者福祉施設・入所系１の２",7000*Q6,IF(A6="高齢者福祉施設・入所系２の２",7000*Q6,IF(A6="高齢者福祉施設・通所系",(2000*Q6)+20000,IF(A6="高齢者福祉施設・訪問系１",20000,IF(A6="高齢者福祉施設・訪問系２の１",20000,IF(A6="高齢者福祉施設・訪問系２の２",20000,IF(A6="障がい福祉施設・入所系",7000*Q6,IF(A6="障がい福祉施設・通所系１の１",(2000*Q6)+20000,IF(A6="障がい福祉施設・通所系１の２",20000,IF(A6="障がい福祉施設・通所系２",20000,IF(A6="障がい福祉施設・訪問系１",20000,IF(A6="障がい福祉施設・訪問系２",20000,IF(A6="障がい福祉施設・訪問系３",20000,IF(A6="児童福祉施設・入所系",7000*Q6,IF(A6="児童福祉施設・通所系",(2000*Q6)+20000,IF(A6="福祉有償運送",20000,))))))))))))))))))</f>
        <v>0</v>
      </c>
      <c r="U6" s="56"/>
      <c r="V6" s="57">
        <f>R6+T6</f>
        <v>0</v>
      </c>
      <c r="W6" s="57"/>
    </row>
    <row r="7" spans="1:23" s="20" customFormat="1" ht="39.950000000000003" customHeight="1" x14ac:dyDescent="0.15">
      <c r="A7" s="74"/>
      <c r="B7" s="74"/>
      <c r="C7" s="74"/>
      <c r="D7" s="74"/>
      <c r="E7" s="67"/>
      <c r="F7" s="67"/>
      <c r="G7" s="54"/>
      <c r="H7" s="54"/>
      <c r="I7" s="54"/>
      <c r="J7" s="54"/>
      <c r="K7" s="54"/>
      <c r="L7" s="54"/>
      <c r="M7" s="54"/>
      <c r="N7" s="54"/>
      <c r="O7" s="58"/>
      <c r="P7" s="58"/>
      <c r="Q7" s="14"/>
      <c r="R7" s="55">
        <f>IF(A7="高齢者福祉施設・入所系１の１",0,IF(A7="高齢者福祉施設・入所系２の１",0,IF(A7="高齢者福祉施設・入所系１の２",120000,IF(A7="高齢者福祉施設・入所系２の２",120000,IF(A7="高齢者福祉施設・通所系",60000,IF(A7="高齢者福祉施設・訪問系１",20000,IF(A7="高齢者福祉施設・訪問系２の１",20000,IF(A7="高齢者福祉施設・訪問系２の２",20000,IF(A7="障がい福祉施設・入所系",120000,IF(A7="障がい福祉施設・通所系１の１",60000,IF(A7="障がい福祉施設・通所系１の２",60000,IF(A7="障がい福祉施設・通所系２",60000,IF(A7="障がい福祉施設・訪問系１",20000,IF(A7="障がい福祉施設・訪問系２",20000,IF(A7="障がい福祉施設・訪問系３",20000,IF(A7="児童福祉施設・入所系",120000,IF(A7="児童福祉施設・通所系",60000,IF(A7="福祉有償運送",20000,))))))))))))))))))</f>
        <v>0</v>
      </c>
      <c r="S7" s="55"/>
      <c r="T7" s="56">
        <f t="shared" ref="T7:T26" si="0">IF(A7="高齢者福祉施設・入所系１の１",7000*Q7,IF(A7="高齢者福祉施設・入所系２の１",7000*Q7,IF(A7="高齢者福祉施設・入所系１の２",7000*Q7,IF(A7="高齢者福祉施設・入所系２の２",7000*Q7,IF(A7="高齢者福祉施設・通所系",(2000*Q7)+20000,IF(A7="高齢者福祉施設・訪問系１",20000,IF(A7="高齢者福祉施設・訪問系２の１",20000,IF(A7="高齢者福祉施設・訪問系２の２",20000,IF(A7="障がい福祉施設・入所系",7000*Q7,IF(A7="障がい福祉施設・通所系１の１",(2000*Q7)+20000,IF(A7="障がい福祉施設・通所系１の２",20000,IF(A7="障がい福祉施設・通所系２",20000,IF(A7="障がい福祉施設・訪問系１",20000,IF(A7="障がい福祉施設・訪問系２",20000,IF(A7="障がい福祉施設・訪問系３",20000,IF(A7="児童福祉施設・入所系",7000*Q7,IF(A7="児童福祉施設・通所系",(2000*Q7)+20000,IF(A7="福祉有償運送",20000,))))))))))))))))))</f>
        <v>0</v>
      </c>
      <c r="U7" s="56"/>
      <c r="V7" s="57">
        <f t="shared" ref="V7:V26" si="1">R7+T7</f>
        <v>0</v>
      </c>
      <c r="W7" s="57"/>
    </row>
    <row r="8" spans="1:23" ht="39.950000000000003" customHeight="1" x14ac:dyDescent="0.15">
      <c r="A8" s="74"/>
      <c r="B8" s="74"/>
      <c r="C8" s="74"/>
      <c r="D8" s="74"/>
      <c r="E8" s="67"/>
      <c r="F8" s="67"/>
      <c r="G8" s="54"/>
      <c r="H8" s="54"/>
      <c r="I8" s="54"/>
      <c r="J8" s="54"/>
      <c r="K8" s="54"/>
      <c r="L8" s="54"/>
      <c r="M8" s="54"/>
      <c r="N8" s="54"/>
      <c r="O8" s="58"/>
      <c r="P8" s="58"/>
      <c r="Q8" s="14"/>
      <c r="R8" s="55">
        <f t="shared" ref="R7:R26" si="2">IF(A8="高齢者福祉施設・入所系１の１",0,IF(A8="高齢者福祉施設・入所系２の１",0,IF(A8="高齢者福祉施設・入所系１の２",120000,IF(A8="高齢者福祉施設・入所系２の２",120000,IF(A8="高齢者福祉施設・通所系",60000,IF(A8="高齢者福祉施設・訪問系１",20000,IF(A8="高齢者福祉施設・訪問系２の１",20000,IF(A8="高齢者福祉施設・訪問系２の２",20000,IF(A8="障がい福祉施設・入所系",120000,IF(A8="障がい福祉施設・通所系１の１",60000,IF(A8="障がい福祉施設・通所系１の２",60000,IF(A8="障がい福祉施設・通所系２",60000,IF(A8="障がい福祉施設・訪問系１",20000,IF(A8="障がい福祉施設・訪問系２",20000,IF(A8="障がい福祉施設・訪問系３",20000,IF(A8="児童福祉施設・入所系",120000,IF(A8="児童福祉施設・通所系",60000,IF(A8="福祉有償運送",20000,))))))))))))))))))</f>
        <v>0</v>
      </c>
      <c r="S8" s="55"/>
      <c r="T8" s="56">
        <f t="shared" si="0"/>
        <v>0</v>
      </c>
      <c r="U8" s="56"/>
      <c r="V8" s="57">
        <f t="shared" si="1"/>
        <v>0</v>
      </c>
      <c r="W8" s="57"/>
    </row>
    <row r="9" spans="1:23" ht="39.950000000000003" customHeight="1" x14ac:dyDescent="0.15">
      <c r="A9" s="74"/>
      <c r="B9" s="74"/>
      <c r="C9" s="74"/>
      <c r="D9" s="74"/>
      <c r="E9" s="67"/>
      <c r="F9" s="67"/>
      <c r="G9" s="54"/>
      <c r="H9" s="54"/>
      <c r="I9" s="54"/>
      <c r="J9" s="54"/>
      <c r="K9" s="54"/>
      <c r="L9" s="54"/>
      <c r="M9" s="54"/>
      <c r="N9" s="54"/>
      <c r="O9" s="58"/>
      <c r="P9" s="58"/>
      <c r="Q9" s="14"/>
      <c r="R9" s="55">
        <f t="shared" si="2"/>
        <v>0</v>
      </c>
      <c r="S9" s="55"/>
      <c r="T9" s="56">
        <f t="shared" si="0"/>
        <v>0</v>
      </c>
      <c r="U9" s="56"/>
      <c r="V9" s="57">
        <f t="shared" si="1"/>
        <v>0</v>
      </c>
      <c r="W9" s="57"/>
    </row>
    <row r="10" spans="1:23" ht="39.950000000000003" customHeight="1" x14ac:dyDescent="0.15">
      <c r="A10" s="74"/>
      <c r="B10" s="74"/>
      <c r="C10" s="74"/>
      <c r="D10" s="74"/>
      <c r="E10" s="67"/>
      <c r="F10" s="67"/>
      <c r="G10" s="54"/>
      <c r="H10" s="54"/>
      <c r="I10" s="54"/>
      <c r="J10" s="54"/>
      <c r="K10" s="54"/>
      <c r="L10" s="54"/>
      <c r="M10" s="54"/>
      <c r="N10" s="54"/>
      <c r="O10" s="58"/>
      <c r="P10" s="58"/>
      <c r="Q10" s="14"/>
      <c r="R10" s="55">
        <f t="shared" si="2"/>
        <v>0</v>
      </c>
      <c r="S10" s="55"/>
      <c r="T10" s="56">
        <f t="shared" si="0"/>
        <v>0</v>
      </c>
      <c r="U10" s="56"/>
      <c r="V10" s="57">
        <f t="shared" si="1"/>
        <v>0</v>
      </c>
      <c r="W10" s="57"/>
    </row>
    <row r="11" spans="1:23" ht="39.950000000000003" customHeight="1" x14ac:dyDescent="0.15">
      <c r="A11" s="74"/>
      <c r="B11" s="74"/>
      <c r="C11" s="74"/>
      <c r="D11" s="74"/>
      <c r="E11" s="67"/>
      <c r="F11" s="67"/>
      <c r="G11" s="54"/>
      <c r="H11" s="54"/>
      <c r="I11" s="54"/>
      <c r="J11" s="54"/>
      <c r="K11" s="54"/>
      <c r="L11" s="54"/>
      <c r="M11" s="54"/>
      <c r="N11" s="54"/>
      <c r="O11" s="58"/>
      <c r="P11" s="58"/>
      <c r="Q11" s="14"/>
      <c r="R11" s="55">
        <f t="shared" si="2"/>
        <v>0</v>
      </c>
      <c r="S11" s="55"/>
      <c r="T11" s="56">
        <f t="shared" si="0"/>
        <v>0</v>
      </c>
      <c r="U11" s="56"/>
      <c r="V11" s="57">
        <f t="shared" si="1"/>
        <v>0</v>
      </c>
      <c r="W11" s="57"/>
    </row>
    <row r="12" spans="1:23" ht="39.950000000000003" customHeight="1" x14ac:dyDescent="0.15">
      <c r="A12" s="74"/>
      <c r="B12" s="74"/>
      <c r="C12" s="74"/>
      <c r="D12" s="74"/>
      <c r="E12" s="67"/>
      <c r="F12" s="67"/>
      <c r="G12" s="54"/>
      <c r="H12" s="54"/>
      <c r="I12" s="54"/>
      <c r="J12" s="54"/>
      <c r="K12" s="54"/>
      <c r="L12" s="54"/>
      <c r="M12" s="54"/>
      <c r="N12" s="54"/>
      <c r="O12" s="58"/>
      <c r="P12" s="58"/>
      <c r="Q12" s="14"/>
      <c r="R12" s="55">
        <f t="shared" si="2"/>
        <v>0</v>
      </c>
      <c r="S12" s="55"/>
      <c r="T12" s="56">
        <f t="shared" si="0"/>
        <v>0</v>
      </c>
      <c r="U12" s="56"/>
      <c r="V12" s="57">
        <f t="shared" si="1"/>
        <v>0</v>
      </c>
      <c r="W12" s="57"/>
    </row>
    <row r="13" spans="1:23" ht="39.950000000000003" customHeight="1" x14ac:dyDescent="0.15">
      <c r="A13" s="74"/>
      <c r="B13" s="74"/>
      <c r="C13" s="74"/>
      <c r="D13" s="74"/>
      <c r="E13" s="67"/>
      <c r="F13" s="67"/>
      <c r="G13" s="54"/>
      <c r="H13" s="54"/>
      <c r="I13" s="54"/>
      <c r="J13" s="54"/>
      <c r="K13" s="54"/>
      <c r="L13" s="54"/>
      <c r="M13" s="54"/>
      <c r="N13" s="54"/>
      <c r="O13" s="58"/>
      <c r="P13" s="58"/>
      <c r="Q13" s="14"/>
      <c r="R13" s="55">
        <f t="shared" si="2"/>
        <v>0</v>
      </c>
      <c r="S13" s="55"/>
      <c r="T13" s="56">
        <f t="shared" si="0"/>
        <v>0</v>
      </c>
      <c r="U13" s="56"/>
      <c r="V13" s="57">
        <f t="shared" si="1"/>
        <v>0</v>
      </c>
      <c r="W13" s="57"/>
    </row>
    <row r="14" spans="1:23" ht="39.950000000000003" customHeight="1" x14ac:dyDescent="0.15">
      <c r="A14" s="74"/>
      <c r="B14" s="74"/>
      <c r="C14" s="74"/>
      <c r="D14" s="74"/>
      <c r="E14" s="67"/>
      <c r="F14" s="67"/>
      <c r="G14" s="54"/>
      <c r="H14" s="54"/>
      <c r="I14" s="54"/>
      <c r="J14" s="54"/>
      <c r="K14" s="54"/>
      <c r="L14" s="54"/>
      <c r="M14" s="54"/>
      <c r="N14" s="54"/>
      <c r="O14" s="58"/>
      <c r="P14" s="58"/>
      <c r="Q14" s="14"/>
      <c r="R14" s="55">
        <f t="shared" si="2"/>
        <v>0</v>
      </c>
      <c r="S14" s="55"/>
      <c r="T14" s="56">
        <f t="shared" si="0"/>
        <v>0</v>
      </c>
      <c r="U14" s="56"/>
      <c r="V14" s="57">
        <f t="shared" si="1"/>
        <v>0</v>
      </c>
      <c r="W14" s="57"/>
    </row>
    <row r="15" spans="1:23" ht="39.950000000000003" customHeight="1" x14ac:dyDescent="0.15">
      <c r="A15" s="74"/>
      <c r="B15" s="74"/>
      <c r="C15" s="74"/>
      <c r="D15" s="74"/>
      <c r="E15" s="67"/>
      <c r="F15" s="67"/>
      <c r="G15" s="54"/>
      <c r="H15" s="54"/>
      <c r="I15" s="54"/>
      <c r="J15" s="54"/>
      <c r="K15" s="54"/>
      <c r="L15" s="54"/>
      <c r="M15" s="54"/>
      <c r="N15" s="54"/>
      <c r="O15" s="58"/>
      <c r="P15" s="58"/>
      <c r="Q15" s="14"/>
      <c r="R15" s="55">
        <f t="shared" si="2"/>
        <v>0</v>
      </c>
      <c r="S15" s="55"/>
      <c r="T15" s="56">
        <f t="shared" si="0"/>
        <v>0</v>
      </c>
      <c r="U15" s="56"/>
      <c r="V15" s="57">
        <f t="shared" si="1"/>
        <v>0</v>
      </c>
      <c r="W15" s="57"/>
    </row>
    <row r="16" spans="1:23" ht="39.950000000000003" customHeight="1" x14ac:dyDescent="0.15">
      <c r="A16" s="74"/>
      <c r="B16" s="74"/>
      <c r="C16" s="74"/>
      <c r="D16" s="74"/>
      <c r="E16" s="67"/>
      <c r="F16" s="67"/>
      <c r="G16" s="54"/>
      <c r="H16" s="54"/>
      <c r="I16" s="54"/>
      <c r="J16" s="54"/>
      <c r="K16" s="54"/>
      <c r="L16" s="54"/>
      <c r="M16" s="54"/>
      <c r="N16" s="54"/>
      <c r="O16" s="58"/>
      <c r="P16" s="58"/>
      <c r="Q16" s="14"/>
      <c r="R16" s="55">
        <f t="shared" si="2"/>
        <v>0</v>
      </c>
      <c r="S16" s="55"/>
      <c r="T16" s="56">
        <f t="shared" si="0"/>
        <v>0</v>
      </c>
      <c r="U16" s="56"/>
      <c r="V16" s="57">
        <f t="shared" si="1"/>
        <v>0</v>
      </c>
      <c r="W16" s="57"/>
    </row>
    <row r="17" spans="1:23" ht="39.950000000000003" customHeight="1" x14ac:dyDescent="0.15">
      <c r="A17" s="74"/>
      <c r="B17" s="74"/>
      <c r="C17" s="74"/>
      <c r="D17" s="74"/>
      <c r="E17" s="67"/>
      <c r="F17" s="67"/>
      <c r="G17" s="54"/>
      <c r="H17" s="54"/>
      <c r="I17" s="54"/>
      <c r="J17" s="54"/>
      <c r="K17" s="54"/>
      <c r="L17" s="54"/>
      <c r="M17" s="54"/>
      <c r="N17" s="54"/>
      <c r="O17" s="58"/>
      <c r="P17" s="58"/>
      <c r="Q17" s="14"/>
      <c r="R17" s="55">
        <f t="shared" si="2"/>
        <v>0</v>
      </c>
      <c r="S17" s="55"/>
      <c r="T17" s="56">
        <f t="shared" si="0"/>
        <v>0</v>
      </c>
      <c r="U17" s="56"/>
      <c r="V17" s="57">
        <f t="shared" si="1"/>
        <v>0</v>
      </c>
      <c r="W17" s="57"/>
    </row>
    <row r="18" spans="1:23" ht="39.950000000000003" customHeight="1" x14ac:dyDescent="0.15">
      <c r="A18" s="74"/>
      <c r="B18" s="74"/>
      <c r="C18" s="74"/>
      <c r="D18" s="74"/>
      <c r="E18" s="67"/>
      <c r="F18" s="67"/>
      <c r="G18" s="54"/>
      <c r="H18" s="54"/>
      <c r="I18" s="54"/>
      <c r="J18" s="54"/>
      <c r="K18" s="54"/>
      <c r="L18" s="54"/>
      <c r="M18" s="54"/>
      <c r="N18" s="54"/>
      <c r="O18" s="58"/>
      <c r="P18" s="58"/>
      <c r="Q18" s="14"/>
      <c r="R18" s="55">
        <f t="shared" si="2"/>
        <v>0</v>
      </c>
      <c r="S18" s="55"/>
      <c r="T18" s="56">
        <f t="shared" si="0"/>
        <v>0</v>
      </c>
      <c r="U18" s="56"/>
      <c r="V18" s="57">
        <f t="shared" si="1"/>
        <v>0</v>
      </c>
      <c r="W18" s="57"/>
    </row>
    <row r="19" spans="1:23" ht="39.950000000000003" customHeight="1" x14ac:dyDescent="0.15">
      <c r="A19" s="74"/>
      <c r="B19" s="74"/>
      <c r="C19" s="74"/>
      <c r="D19" s="74"/>
      <c r="E19" s="67"/>
      <c r="F19" s="67"/>
      <c r="G19" s="54"/>
      <c r="H19" s="54"/>
      <c r="I19" s="54"/>
      <c r="J19" s="54"/>
      <c r="K19" s="54"/>
      <c r="L19" s="54"/>
      <c r="M19" s="54"/>
      <c r="N19" s="54"/>
      <c r="O19" s="58"/>
      <c r="P19" s="58"/>
      <c r="Q19" s="14"/>
      <c r="R19" s="55">
        <f t="shared" si="2"/>
        <v>0</v>
      </c>
      <c r="S19" s="55"/>
      <c r="T19" s="56">
        <f t="shared" si="0"/>
        <v>0</v>
      </c>
      <c r="U19" s="56"/>
      <c r="V19" s="57">
        <f t="shared" si="1"/>
        <v>0</v>
      </c>
      <c r="W19" s="57"/>
    </row>
    <row r="20" spans="1:23" ht="39.950000000000003" customHeight="1" x14ac:dyDescent="0.15">
      <c r="A20" s="74"/>
      <c r="B20" s="74"/>
      <c r="C20" s="74"/>
      <c r="D20" s="74"/>
      <c r="E20" s="67"/>
      <c r="F20" s="67"/>
      <c r="G20" s="54"/>
      <c r="H20" s="54"/>
      <c r="I20" s="54"/>
      <c r="J20" s="54"/>
      <c r="K20" s="54"/>
      <c r="L20" s="54"/>
      <c r="M20" s="54"/>
      <c r="N20" s="54"/>
      <c r="O20" s="58"/>
      <c r="P20" s="58"/>
      <c r="Q20" s="14"/>
      <c r="R20" s="55">
        <f t="shared" si="2"/>
        <v>0</v>
      </c>
      <c r="S20" s="55"/>
      <c r="T20" s="56">
        <f t="shared" si="0"/>
        <v>0</v>
      </c>
      <c r="U20" s="56"/>
      <c r="V20" s="57">
        <f t="shared" si="1"/>
        <v>0</v>
      </c>
      <c r="W20" s="57"/>
    </row>
    <row r="21" spans="1:23" ht="39.950000000000003" customHeight="1" x14ac:dyDescent="0.15">
      <c r="A21" s="74"/>
      <c r="B21" s="74"/>
      <c r="C21" s="74"/>
      <c r="D21" s="74"/>
      <c r="E21" s="67"/>
      <c r="F21" s="67"/>
      <c r="G21" s="54"/>
      <c r="H21" s="54"/>
      <c r="I21" s="54"/>
      <c r="J21" s="54"/>
      <c r="K21" s="54"/>
      <c r="L21" s="54"/>
      <c r="M21" s="54"/>
      <c r="N21" s="54"/>
      <c r="O21" s="58"/>
      <c r="P21" s="58"/>
      <c r="Q21" s="14"/>
      <c r="R21" s="55">
        <f t="shared" si="2"/>
        <v>0</v>
      </c>
      <c r="S21" s="55"/>
      <c r="T21" s="56">
        <f t="shared" si="0"/>
        <v>0</v>
      </c>
      <c r="U21" s="56"/>
      <c r="V21" s="57">
        <f t="shared" si="1"/>
        <v>0</v>
      </c>
      <c r="W21" s="57"/>
    </row>
    <row r="22" spans="1:23" ht="39.950000000000003" customHeight="1" x14ac:dyDescent="0.15">
      <c r="A22" s="74"/>
      <c r="B22" s="74"/>
      <c r="C22" s="74"/>
      <c r="D22" s="74"/>
      <c r="E22" s="67"/>
      <c r="F22" s="67"/>
      <c r="G22" s="54"/>
      <c r="H22" s="54"/>
      <c r="I22" s="54"/>
      <c r="J22" s="54"/>
      <c r="K22" s="54"/>
      <c r="L22" s="54"/>
      <c r="M22" s="54"/>
      <c r="N22" s="54"/>
      <c r="O22" s="58"/>
      <c r="P22" s="58"/>
      <c r="Q22" s="14"/>
      <c r="R22" s="55">
        <f t="shared" si="2"/>
        <v>0</v>
      </c>
      <c r="S22" s="55"/>
      <c r="T22" s="56">
        <f t="shared" si="0"/>
        <v>0</v>
      </c>
      <c r="U22" s="56"/>
      <c r="V22" s="57">
        <f t="shared" si="1"/>
        <v>0</v>
      </c>
      <c r="W22" s="57"/>
    </row>
    <row r="23" spans="1:23" ht="39.950000000000003" customHeight="1" x14ac:dyDescent="0.15">
      <c r="A23" s="74"/>
      <c r="B23" s="74"/>
      <c r="C23" s="74"/>
      <c r="D23" s="74"/>
      <c r="E23" s="67"/>
      <c r="F23" s="67"/>
      <c r="G23" s="54"/>
      <c r="H23" s="54"/>
      <c r="I23" s="54"/>
      <c r="J23" s="54"/>
      <c r="K23" s="54"/>
      <c r="L23" s="54"/>
      <c r="M23" s="54"/>
      <c r="N23" s="54"/>
      <c r="O23" s="58"/>
      <c r="P23" s="58"/>
      <c r="Q23" s="14"/>
      <c r="R23" s="55">
        <f>IF(A23="高齢者福祉施設・入所系１の１",0,IF(A23="高齢者福祉施設・入所系２の１",0,IF(A23="高齢者福祉施設・入所系１の２",120000,IF(A23="高齢者福祉施設・入所系２の２",120000,IF(A23="高齢者福祉施設・通所系",60000,IF(A23="高齢者福祉施設・訪問系１",20000,IF(A23="高齢者福祉施設・訪問系２の１",20000,IF(A23="高齢者福祉施設・訪問系２の２",20000,IF(A23="障がい福祉施設・入所系",120000,IF(A23="障がい福祉施設・通所系１の１",60000,IF(A23="障がい福祉施設・通所系１の２",60000,IF(A23="障がい福祉施設・通所系２",60000,IF(A23="障がい福祉施設・訪問系１",20000,IF(A23="障がい福祉施設・訪問系２",20000,IF(A23="障がい福祉施設・訪問系３",20000,IF(A23="児童福祉施設・入所系",120000,IF(A23="児童福祉施設・通所系",60000,IF(A23="福祉有償運送",20000,))))))))))))))))))</f>
        <v>0</v>
      </c>
      <c r="S23" s="55"/>
      <c r="T23" s="56">
        <f t="shared" si="0"/>
        <v>0</v>
      </c>
      <c r="U23" s="56"/>
      <c r="V23" s="57">
        <f t="shared" si="1"/>
        <v>0</v>
      </c>
      <c r="W23" s="57"/>
    </row>
    <row r="24" spans="1:23" ht="39.950000000000003" customHeight="1" x14ac:dyDescent="0.15">
      <c r="A24" s="74"/>
      <c r="B24" s="74"/>
      <c r="C24" s="74"/>
      <c r="D24" s="74"/>
      <c r="E24" s="67"/>
      <c r="F24" s="67"/>
      <c r="G24" s="54"/>
      <c r="H24" s="54"/>
      <c r="I24" s="54"/>
      <c r="J24" s="54"/>
      <c r="K24" s="54"/>
      <c r="L24" s="54"/>
      <c r="M24" s="54"/>
      <c r="N24" s="54"/>
      <c r="O24" s="58"/>
      <c r="P24" s="58"/>
      <c r="Q24" s="14"/>
      <c r="R24" s="55">
        <f t="shared" si="2"/>
        <v>0</v>
      </c>
      <c r="S24" s="55"/>
      <c r="T24" s="56">
        <f t="shared" si="0"/>
        <v>0</v>
      </c>
      <c r="U24" s="56"/>
      <c r="V24" s="57">
        <f t="shared" si="1"/>
        <v>0</v>
      </c>
      <c r="W24" s="57"/>
    </row>
    <row r="25" spans="1:23" ht="39.950000000000003" customHeight="1" x14ac:dyDescent="0.15">
      <c r="A25" s="74"/>
      <c r="B25" s="74"/>
      <c r="C25" s="74"/>
      <c r="D25" s="74"/>
      <c r="E25" s="67"/>
      <c r="F25" s="67"/>
      <c r="G25" s="54"/>
      <c r="H25" s="54"/>
      <c r="I25" s="54"/>
      <c r="J25" s="54"/>
      <c r="K25" s="54"/>
      <c r="L25" s="54"/>
      <c r="M25" s="54"/>
      <c r="N25" s="54"/>
      <c r="O25" s="58"/>
      <c r="P25" s="58"/>
      <c r="Q25" s="14"/>
      <c r="R25" s="55">
        <f t="shared" si="2"/>
        <v>0</v>
      </c>
      <c r="S25" s="55"/>
      <c r="T25" s="56">
        <f t="shared" si="0"/>
        <v>0</v>
      </c>
      <c r="U25" s="56"/>
      <c r="V25" s="57">
        <f t="shared" si="1"/>
        <v>0</v>
      </c>
      <c r="W25" s="57"/>
    </row>
    <row r="26" spans="1:23" ht="39.950000000000003" customHeight="1" thickBot="1" x14ac:dyDescent="0.2">
      <c r="A26" s="74"/>
      <c r="B26" s="74"/>
      <c r="C26" s="74"/>
      <c r="D26" s="74"/>
      <c r="E26" s="67"/>
      <c r="F26" s="67"/>
      <c r="G26" s="54"/>
      <c r="H26" s="54"/>
      <c r="I26" s="54"/>
      <c r="J26" s="54"/>
      <c r="K26" s="54"/>
      <c r="L26" s="54"/>
      <c r="M26" s="54"/>
      <c r="N26" s="54"/>
      <c r="O26" s="58"/>
      <c r="P26" s="58"/>
      <c r="Q26" s="14"/>
      <c r="R26" s="55">
        <f t="shared" si="2"/>
        <v>0</v>
      </c>
      <c r="S26" s="55"/>
      <c r="T26" s="56">
        <f t="shared" si="0"/>
        <v>0</v>
      </c>
      <c r="U26" s="56"/>
      <c r="V26" s="57">
        <f t="shared" si="1"/>
        <v>0</v>
      </c>
      <c r="W26" s="57"/>
    </row>
    <row r="27" spans="1:23" ht="67.5" customHeight="1" thickTop="1" thickBot="1" x14ac:dyDescent="0.2">
      <c r="A27" s="71" t="s">
        <v>115</v>
      </c>
      <c r="B27" s="72"/>
      <c r="C27" s="72"/>
      <c r="D27" s="72"/>
      <c r="E27" s="72"/>
      <c r="F27" s="72"/>
      <c r="G27" s="72"/>
      <c r="H27" s="72"/>
      <c r="I27" s="72"/>
      <c r="J27" s="72"/>
      <c r="K27" s="72"/>
      <c r="L27" s="72"/>
      <c r="M27" s="72"/>
      <c r="N27" s="72"/>
      <c r="O27" s="72"/>
      <c r="P27" s="73"/>
      <c r="Q27" s="9" t="s">
        <v>4</v>
      </c>
      <c r="R27" s="68">
        <f>SUM(R6:S26)</f>
        <v>0</v>
      </c>
      <c r="S27" s="68"/>
      <c r="T27" s="68">
        <f>SUM(T6:U26)</f>
        <v>0</v>
      </c>
      <c r="U27" s="68"/>
      <c r="V27" s="69">
        <f>SUM(V6:W26)</f>
        <v>0</v>
      </c>
      <c r="W27" s="70"/>
    </row>
    <row r="28" spans="1:23" ht="31.5" customHeight="1" thickTop="1" x14ac:dyDescent="0.15">
      <c r="A28" s="21"/>
      <c r="B28" s="21"/>
      <c r="C28" s="21"/>
      <c r="D28" s="21"/>
      <c r="E28" s="21"/>
      <c r="F28" s="21"/>
      <c r="G28" s="21"/>
      <c r="Q28" s="8"/>
    </row>
  </sheetData>
  <sheetProtection password="8C08" sheet="1" objects="1" scenarios="1"/>
  <mergeCells count="186">
    <mergeCell ref="A18:D18"/>
    <mergeCell ref="A19:D19"/>
    <mergeCell ref="A21:D21"/>
    <mergeCell ref="A22:D22"/>
    <mergeCell ref="A20:D20"/>
    <mergeCell ref="A23:D23"/>
    <mergeCell ref="A24:D24"/>
    <mergeCell ref="A9:D9"/>
    <mergeCell ref="A10:D10"/>
    <mergeCell ref="A11:D11"/>
    <mergeCell ref="A12:D12"/>
    <mergeCell ref="A13:D13"/>
    <mergeCell ref="A14:D14"/>
    <mergeCell ref="A15:D15"/>
    <mergeCell ref="A16:D16"/>
    <mergeCell ref="A17:D17"/>
    <mergeCell ref="G12:J12"/>
    <mergeCell ref="E12:F12"/>
    <mergeCell ref="E6:F6"/>
    <mergeCell ref="E5:F5"/>
    <mergeCell ref="A5:D5"/>
    <mergeCell ref="A6:D6"/>
    <mergeCell ref="A7:D7"/>
    <mergeCell ref="A8:D8"/>
    <mergeCell ref="V12:W12"/>
    <mergeCell ref="T12:U12"/>
    <mergeCell ref="R12:S12"/>
    <mergeCell ref="O12:P12"/>
    <mergeCell ref="K12:N12"/>
    <mergeCell ref="R11:S11"/>
    <mergeCell ref="T11:U11"/>
    <mergeCell ref="V11:W11"/>
    <mergeCell ref="E11:F11"/>
    <mergeCell ref="G11:J11"/>
    <mergeCell ref="K11:N11"/>
    <mergeCell ref="O11:P11"/>
    <mergeCell ref="R9:S9"/>
    <mergeCell ref="T9:U9"/>
    <mergeCell ref="V9:W9"/>
    <mergeCell ref="E10:F10"/>
    <mergeCell ref="V27:W27"/>
    <mergeCell ref="R25:S25"/>
    <mergeCell ref="T25:U25"/>
    <mergeCell ref="V25:W25"/>
    <mergeCell ref="K26:N26"/>
    <mergeCell ref="O26:P26"/>
    <mergeCell ref="R26:S26"/>
    <mergeCell ref="T26:U26"/>
    <mergeCell ref="V26:W26"/>
    <mergeCell ref="K25:N25"/>
    <mergeCell ref="O25:P25"/>
    <mergeCell ref="A27:P27"/>
    <mergeCell ref="E26:F26"/>
    <mergeCell ref="G26:J26"/>
    <mergeCell ref="E25:F25"/>
    <mergeCell ref="G25:J25"/>
    <mergeCell ref="A25:D25"/>
    <mergeCell ref="A26:D26"/>
    <mergeCell ref="K24:N24"/>
    <mergeCell ref="O24:P24"/>
    <mergeCell ref="R24:S24"/>
    <mergeCell ref="T24:U24"/>
    <mergeCell ref="V24:W24"/>
    <mergeCell ref="E23:F23"/>
    <mergeCell ref="G23:J23"/>
    <mergeCell ref="K23:N23"/>
    <mergeCell ref="O23:P23"/>
    <mergeCell ref="E24:F24"/>
    <mergeCell ref="G24:J24"/>
    <mergeCell ref="T22:U22"/>
    <mergeCell ref="V22:W22"/>
    <mergeCell ref="E21:F21"/>
    <mergeCell ref="G21:J21"/>
    <mergeCell ref="K21:N21"/>
    <mergeCell ref="O21:P21"/>
    <mergeCell ref="R23:S23"/>
    <mergeCell ref="T23:U23"/>
    <mergeCell ref="V23:W23"/>
    <mergeCell ref="E19:F19"/>
    <mergeCell ref="G19:J19"/>
    <mergeCell ref="K19:N19"/>
    <mergeCell ref="O19:P19"/>
    <mergeCell ref="R19:S19"/>
    <mergeCell ref="T19:U19"/>
    <mergeCell ref="V19:W19"/>
    <mergeCell ref="T27:U27"/>
    <mergeCell ref="R27:S27"/>
    <mergeCell ref="E20:F20"/>
    <mergeCell ref="G20:J20"/>
    <mergeCell ref="K20:N20"/>
    <mergeCell ref="O20:P20"/>
    <mergeCell ref="R20:S20"/>
    <mergeCell ref="T20:U20"/>
    <mergeCell ref="V20:W20"/>
    <mergeCell ref="R21:S21"/>
    <mergeCell ref="T21:U21"/>
    <mergeCell ref="V21:W21"/>
    <mergeCell ref="E22:F22"/>
    <mergeCell ref="G22:J22"/>
    <mergeCell ref="K22:N22"/>
    <mergeCell ref="O22:P22"/>
    <mergeCell ref="R22:S22"/>
    <mergeCell ref="R17:S17"/>
    <mergeCell ref="T17:U17"/>
    <mergeCell ref="V17:W17"/>
    <mergeCell ref="E18:F18"/>
    <mergeCell ref="G18:J18"/>
    <mergeCell ref="K18:N18"/>
    <mergeCell ref="O18:P18"/>
    <mergeCell ref="R18:S18"/>
    <mergeCell ref="T18:U18"/>
    <mergeCell ref="V18:W18"/>
    <mergeCell ref="E17:F17"/>
    <mergeCell ref="G17:J17"/>
    <mergeCell ref="K17:N17"/>
    <mergeCell ref="O17:P17"/>
    <mergeCell ref="R15:S15"/>
    <mergeCell ref="T15:U15"/>
    <mergeCell ref="V15:W15"/>
    <mergeCell ref="E16:F16"/>
    <mergeCell ref="G16:J16"/>
    <mergeCell ref="K16:N16"/>
    <mergeCell ref="O16:P16"/>
    <mergeCell ref="R16:S16"/>
    <mergeCell ref="T16:U16"/>
    <mergeCell ref="V16:W16"/>
    <mergeCell ref="E15:F15"/>
    <mergeCell ref="G15:J15"/>
    <mergeCell ref="K15:N15"/>
    <mergeCell ref="O15:P15"/>
    <mergeCell ref="R13:S13"/>
    <mergeCell ref="T13:U13"/>
    <mergeCell ref="V13:W13"/>
    <mergeCell ref="E14:F14"/>
    <mergeCell ref="G14:J14"/>
    <mergeCell ref="K14:N14"/>
    <mergeCell ref="O14:P14"/>
    <mergeCell ref="R14:S14"/>
    <mergeCell ref="T14:U14"/>
    <mergeCell ref="V14:W14"/>
    <mergeCell ref="E13:F13"/>
    <mergeCell ref="G13:J13"/>
    <mergeCell ref="K13:N13"/>
    <mergeCell ref="O13:P13"/>
    <mergeCell ref="G10:J10"/>
    <mergeCell ref="K10:N10"/>
    <mergeCell ref="O10:P10"/>
    <mergeCell ref="R10:S10"/>
    <mergeCell ref="T10:U10"/>
    <mergeCell ref="V10:W10"/>
    <mergeCell ref="E9:F9"/>
    <mergeCell ref="G9:J9"/>
    <mergeCell ref="K9:N9"/>
    <mergeCell ref="O9:P9"/>
    <mergeCell ref="R7:S7"/>
    <mergeCell ref="T7:U7"/>
    <mergeCell ref="V7:W7"/>
    <mergeCell ref="E8:F8"/>
    <mergeCell ref="G8:J8"/>
    <mergeCell ref="K8:N8"/>
    <mergeCell ref="O8:P8"/>
    <mergeCell ref="R8:S8"/>
    <mergeCell ref="T8:U8"/>
    <mergeCell ref="V8:W8"/>
    <mergeCell ref="E7:F7"/>
    <mergeCell ref="G7:J7"/>
    <mergeCell ref="K7:N7"/>
    <mergeCell ref="O7:P7"/>
    <mergeCell ref="B3:G3"/>
    <mergeCell ref="T5:U5"/>
    <mergeCell ref="V5:W5"/>
    <mergeCell ref="G6:J6"/>
    <mergeCell ref="K6:N6"/>
    <mergeCell ref="R6:S6"/>
    <mergeCell ref="T6:U6"/>
    <mergeCell ref="V6:W6"/>
    <mergeCell ref="O6:P6"/>
    <mergeCell ref="G5:J5"/>
    <mergeCell ref="K5:N5"/>
    <mergeCell ref="O5:P5"/>
    <mergeCell ref="R5:S5"/>
    <mergeCell ref="L3:W3"/>
    <mergeCell ref="H3:K3"/>
    <mergeCell ref="R4:S4"/>
    <mergeCell ref="T4:U4"/>
    <mergeCell ref="V4:W4"/>
  </mergeCells>
  <phoneticPr fontId="1"/>
  <conditionalFormatting sqref="Q6:Q26">
    <cfRule type="expression" dxfId="21" priority="4">
      <formula>A6="福祉有償運送"</formula>
    </cfRule>
    <cfRule type="expression" dxfId="20" priority="5">
      <formula>A6="障がい福祉施設・訪問系３"</formula>
    </cfRule>
    <cfRule type="expression" dxfId="19" priority="6">
      <formula>A6="障がい福祉施設・訪問系２"</formula>
    </cfRule>
    <cfRule type="expression" dxfId="18" priority="7">
      <formula>A6="障がい福祉施設・訪問系１"</formula>
    </cfRule>
    <cfRule type="expression" dxfId="17" priority="8">
      <formula>A6="障がい福祉施設・通所系２"</formula>
    </cfRule>
    <cfRule type="expression" dxfId="16" priority="9">
      <formula>A6="障がい福祉施設・通所系１の２"</formula>
    </cfRule>
    <cfRule type="expression" dxfId="15" priority="10">
      <formula>A6="高齢者福祉施設・訪問系２の２"</formula>
    </cfRule>
    <cfRule type="expression" dxfId="14" priority="11">
      <formula>A6="高齢者福祉施設・訪問系２の１"</formula>
    </cfRule>
    <cfRule type="expression" dxfId="13" priority="12">
      <formula>A6="高齢者福祉施設・訪問系１"</formula>
    </cfRule>
  </conditionalFormatting>
  <conditionalFormatting sqref="R6:S26">
    <cfRule type="expression" dxfId="12" priority="2">
      <formula>A6="高齢者福祉施設・入所系１の１"</formula>
    </cfRule>
    <cfRule type="expression" dxfId="11" priority="1">
      <formula>A6="高齢者福祉施設・入所系２の１"</formula>
    </cfRule>
  </conditionalFormatting>
  <dataValidations count="2">
    <dataValidation type="list" allowBlank="1" showInputMessage="1" showErrorMessage="1" sqref="E6:F26">
      <formula1>INDIRECT(A6)</formula1>
    </dataValidation>
    <dataValidation type="whole" allowBlank="1" showInputMessage="1" showErrorMessage="1" sqref="Q6:Q26">
      <formula1>1</formula1>
      <formula2>999</formula2>
    </dataValidation>
  </dataValidations>
  <pageMargins left="1.1811023622047245" right="0.78740157480314965" top="0.6692913385826772" bottom="0.31496062992125984" header="0.31496062992125984" footer="0.15748031496062992"/>
  <pageSetup paperSize="9" scale="52" fitToWidth="0" fitToHeight="0" orientation="landscape" r:id="rId1"/>
  <headerFooter>
    <oddFooter>&amp;C&amp;P/&amp;N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編集用シート!$A$1:$R$1</xm:f>
          </x14:formula1>
          <xm:sqref>A6:D26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E5"/>
  <sheetViews>
    <sheetView workbookViewId="0">
      <selection activeCell="E5" sqref="E5"/>
    </sheetView>
  </sheetViews>
  <sheetFormatPr defaultRowHeight="13.5" x14ac:dyDescent="0.15"/>
  <sheetData>
    <row r="5" spans="3:5" x14ac:dyDescent="0.15">
      <c r="C5" s="2">
        <f>'事業所別補助金額一覧表（７月から12月分）'!B3</f>
        <v>0</v>
      </c>
      <c r="D5" s="2">
        <f>COUNT(C5)</f>
        <v>1</v>
      </c>
      <c r="E5" s="2" t="str">
        <f>IF(D5=0,1,"")</f>
        <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showZeros="0" view="pageBreakPreview" zoomScale="70" zoomScaleNormal="80" zoomScaleSheetLayoutView="70" workbookViewId="0">
      <pane ySplit="5" topLeftCell="A6" activePane="bottomLeft" state="frozen"/>
      <selection pane="bottomLeft" activeCell="O12" sqref="O12:P12"/>
    </sheetView>
  </sheetViews>
  <sheetFormatPr defaultRowHeight="24.95" customHeight="1" x14ac:dyDescent="0.15"/>
  <cols>
    <col min="1" max="1" width="9" style="10"/>
    <col min="2" max="2" width="13.125" style="10" customWidth="1"/>
    <col min="3" max="3" width="9" style="10" customWidth="1"/>
    <col min="4" max="4" width="2.625" style="10" customWidth="1"/>
    <col min="5" max="5" width="8.625" style="10" customWidth="1"/>
    <col min="6" max="6" width="20.875" style="10" customWidth="1"/>
    <col min="7" max="7" width="6.625" style="10" customWidth="1"/>
    <col min="8" max="8" width="8.625" style="10" customWidth="1"/>
    <col min="9" max="9" width="6.625" style="10" customWidth="1"/>
    <col min="10" max="10" width="6.875" style="10" customWidth="1"/>
    <col min="11" max="11" width="6.625" style="10" customWidth="1"/>
    <col min="12" max="12" width="8.625" style="10" customWidth="1"/>
    <col min="13" max="13" width="6.625" style="10" customWidth="1"/>
    <col min="14" max="14" width="6.875" style="10" customWidth="1"/>
    <col min="15" max="15" width="6.625" style="10" customWidth="1"/>
    <col min="16" max="16" width="8.125" style="10" customWidth="1"/>
    <col min="17" max="23" width="10.625" style="10" customWidth="1"/>
    <col min="24" max="16384" width="9" style="10"/>
  </cols>
  <sheetData>
    <row r="1" spans="1:23" ht="24.95" customHeight="1" x14ac:dyDescent="0.15">
      <c r="A1" s="17" t="s">
        <v>116</v>
      </c>
      <c r="C1" s="17"/>
      <c r="D1" s="18"/>
    </row>
    <row r="2" spans="1:23" ht="9.9499999999999993" customHeight="1" thickBot="1" x14ac:dyDescent="0.2"/>
    <row r="3" spans="1:23" ht="35.1" customHeight="1" thickBot="1" x14ac:dyDescent="0.2">
      <c r="A3" s="19" t="s">
        <v>0</v>
      </c>
      <c r="B3" s="47"/>
      <c r="C3" s="48"/>
      <c r="D3" s="48"/>
      <c r="E3" s="48"/>
      <c r="F3" s="48"/>
      <c r="G3" s="49"/>
      <c r="H3" s="64" t="str">
        <f>IF('カウント用シート (１月から３月分)'!D23&gt;0,"重複しています","")</f>
        <v/>
      </c>
      <c r="I3" s="65"/>
      <c r="J3" s="65"/>
      <c r="K3" s="65"/>
      <c r="L3" s="63" t="str">
        <f>IF('カウント用シート (１月から３月分)'!J23&gt;0,"長寿支援課よりご連絡させていただく場合がございますので、留意事項をご確認ください。","")</f>
        <v/>
      </c>
      <c r="M3" s="63"/>
      <c r="N3" s="63"/>
      <c r="O3" s="63"/>
      <c r="P3" s="63"/>
      <c r="Q3" s="63"/>
      <c r="R3" s="63"/>
      <c r="S3" s="63"/>
      <c r="T3" s="63"/>
      <c r="U3" s="63"/>
      <c r="V3" s="63"/>
      <c r="W3" s="63"/>
    </row>
    <row r="4" spans="1:23" ht="15" customHeight="1" x14ac:dyDescent="0.15">
      <c r="R4" s="66" t="s">
        <v>37</v>
      </c>
      <c r="S4" s="66"/>
      <c r="T4" s="66" t="s">
        <v>38</v>
      </c>
      <c r="U4" s="66"/>
      <c r="V4" s="66" t="s">
        <v>94</v>
      </c>
      <c r="W4" s="66"/>
    </row>
    <row r="5" spans="1:23" ht="103.5" customHeight="1" x14ac:dyDescent="0.15">
      <c r="A5" s="75" t="s">
        <v>29</v>
      </c>
      <c r="B5" s="75"/>
      <c r="C5" s="75"/>
      <c r="D5" s="75"/>
      <c r="E5" s="60" t="s">
        <v>1</v>
      </c>
      <c r="F5" s="60"/>
      <c r="G5" s="59" t="s">
        <v>2</v>
      </c>
      <c r="H5" s="60"/>
      <c r="I5" s="60"/>
      <c r="J5" s="60"/>
      <c r="K5" s="60" t="s">
        <v>3</v>
      </c>
      <c r="L5" s="60"/>
      <c r="M5" s="60"/>
      <c r="N5" s="60"/>
      <c r="O5" s="61" t="s">
        <v>5</v>
      </c>
      <c r="P5" s="62"/>
      <c r="Q5" s="11" t="s">
        <v>35</v>
      </c>
      <c r="R5" s="50" t="s">
        <v>117</v>
      </c>
      <c r="S5" s="51"/>
      <c r="T5" s="50" t="s">
        <v>118</v>
      </c>
      <c r="U5" s="51"/>
      <c r="V5" s="52" t="s">
        <v>95</v>
      </c>
      <c r="W5" s="53"/>
    </row>
    <row r="6" spans="1:23" ht="39.950000000000003" customHeight="1" x14ac:dyDescent="0.15">
      <c r="A6" s="74"/>
      <c r="B6" s="74"/>
      <c r="C6" s="74"/>
      <c r="D6" s="74"/>
      <c r="E6" s="67"/>
      <c r="F6" s="67"/>
      <c r="G6" s="54"/>
      <c r="H6" s="54"/>
      <c r="I6" s="54"/>
      <c r="J6" s="54"/>
      <c r="K6" s="54"/>
      <c r="L6" s="54"/>
      <c r="M6" s="54"/>
      <c r="N6" s="54"/>
      <c r="O6" s="58"/>
      <c r="P6" s="58"/>
      <c r="Q6" s="14"/>
      <c r="R6" s="55">
        <f>IF(A6="高齢者福祉施設・入所系１の１",0,IF(A6="高齢者福祉施設・入所系２の１",0,IF(A6="高齢者福祉施設・入所系１の２",60000,IF(A6="高齢者福祉施設・入所系２の２",60000,IF(A6="高齢者福祉施設・通所系",30000,IF(A6="高齢者福祉施設・訪問系１",10000,IF(A6="高齢者福祉施設・訪問系２の１",10000,IF(A6="高齢者福祉施設・訪問系２の２",10000,IF(A6="障がい福祉施設・入所系",60000,IF(A6="障がい福祉施設・通所系１の１",30000,IF(A6="障がい福祉施設・通所系１の２",30000,IF(A6="障がい福祉施設・通所系２",30000,IF(A6="障がい福祉施設・訪問系１",10000,IF(A6="障がい福祉施設・訪問系２",10000,IF(A6="障がい福祉施設・訪問系３",10000,IF(A6="児童福祉施設・入所系",60000,IF(A6="児童福祉施設・通所系",30000,IF(A6="福祉有償運送",10000,))))))))))))))))))</f>
        <v>0</v>
      </c>
      <c r="S6" s="55"/>
      <c r="T6" s="56">
        <f>IF(A6="高齢者福祉施設・入所系１の１",3500*Q6,IF(A6="高齢者福祉施設・入所系２の１",3500*Q6,IF(A6="高齢者福祉施設・入所系１の２",3500*Q6,IF(A6="高齢者福祉施設・入所系２の２",3500*Q6,IF(A6="高齢者福祉施設・通所系",(1000*Q6)+10000,IF(A6="高齢者福祉施設・訪問系１",10000,IF(A6="高齢者福祉施設・訪問系２の１",10000,IF(A6="高齢者福祉施設・訪問系２の２",10000,IF(A6="障がい福祉施設・入所系",3500*Q6,IF(A6="障がい福祉施設・通所系１の１",(1000*Q6)+10000,IF(A6="障がい福祉施設・通所系１の２",10000,IF(A6="障がい福祉施設・通所系２",10000,IF(A6="障がい福祉施設・訪問系１",10000,IF(A6="障がい福祉施設・訪問系２",10000,IF(A6="障がい福祉施設・訪問系３",10000,IF(A6="児童福祉施設・入所系",3500*Q6,IF(A6="児童福祉施設・通所系",(1000*Q6)+10000,IF(A6="福祉有償運送",10000,))))))))))))))))))</f>
        <v>0</v>
      </c>
      <c r="U6" s="56"/>
      <c r="V6" s="57">
        <f>R6+T6</f>
        <v>0</v>
      </c>
      <c r="W6" s="57"/>
    </row>
    <row r="7" spans="1:23" s="20" customFormat="1" ht="39.950000000000003" customHeight="1" x14ac:dyDescent="0.15">
      <c r="A7" s="74"/>
      <c r="B7" s="74"/>
      <c r="C7" s="74"/>
      <c r="D7" s="74"/>
      <c r="E7" s="67"/>
      <c r="F7" s="67"/>
      <c r="G7" s="54"/>
      <c r="H7" s="54"/>
      <c r="I7" s="54"/>
      <c r="J7" s="54"/>
      <c r="K7" s="54"/>
      <c r="L7" s="54"/>
      <c r="M7" s="54"/>
      <c r="N7" s="54"/>
      <c r="O7" s="58"/>
      <c r="P7" s="58"/>
      <c r="Q7" s="14"/>
      <c r="R7" s="55">
        <f t="shared" ref="R7:R26" si="0">IF(A7="高齢者福祉施設・入所系１の１",0,IF(A7="高齢者福祉施設・入所系２の１",0,IF(A7="高齢者福祉施設・入所系１の２",60000,IF(A7="高齢者福祉施設・入所系２の２",60000,IF(A7="高齢者福祉施設・通所系",30000,IF(A7="高齢者福祉施設・訪問系１",10000,IF(A7="高齢者福祉施設・訪問系２の１",10000,IF(A7="高齢者福祉施設・訪問系２の２",10000,IF(A7="障がい福祉施設・入所系",60000,IF(A7="障がい福祉施設・通所系１の１",30000,IF(A7="障がい福祉施設・通所系１の２",30000,IF(A7="障がい福祉施設・通所系２",30000,IF(A7="障がい福祉施設・訪問系１",10000,IF(A7="障がい福祉施設・訪問系２",10000,IF(A7="障がい福祉施設・訪問系３",10000,IF(A7="児童福祉施設・入所系",60000,IF(A7="児童福祉施設・通所系",30000,IF(A7="福祉有償運送",10000,))))))))))))))))))</f>
        <v>0</v>
      </c>
      <c r="S7" s="55"/>
      <c r="T7" s="56">
        <f t="shared" ref="T7:T26" si="1">IF(A7="高齢者福祉施設・入所系１の１",3500*Q7,IF(A7="高齢者福祉施設・入所系２の１",3500*Q7,IF(A7="高齢者福祉施設・入所系１の２",3500*Q7,IF(A7="高齢者福祉施設・入所系２の２",3500*Q7,IF(A7="高齢者福祉施設・通所系",(1000*Q7)+10000,IF(A7="高齢者福祉施設・訪問系１",10000,IF(A7="高齢者福祉施設・訪問系２の１",10000,IF(A7="高齢者福祉施設・訪問系２の２",10000,IF(A7="障がい福祉施設・入所系",3500*Q7,IF(A7="障がい福祉施設・通所系１の１",(1000*Q7)+10000,IF(A7="障がい福祉施設・通所系１の２",10000,IF(A7="障がい福祉施設・通所系２",10000,IF(A7="障がい福祉施設・訪問系１",10000,IF(A7="障がい福祉施設・訪問系２",10000,IF(A7="障がい福祉施設・訪問系３",10000,IF(A7="児童福祉施設・入所系",3500*Q7,IF(A7="児童福祉施設・通所系",(1000*Q7)+10000,IF(A7="福祉有償運送",10000,))))))))))))))))))</f>
        <v>0</v>
      </c>
      <c r="U7" s="56"/>
      <c r="V7" s="57">
        <f t="shared" ref="V7:V26" si="2">R7+T7</f>
        <v>0</v>
      </c>
      <c r="W7" s="57"/>
    </row>
    <row r="8" spans="1:23" ht="39.950000000000003" customHeight="1" x14ac:dyDescent="0.15">
      <c r="A8" s="74"/>
      <c r="B8" s="74"/>
      <c r="C8" s="74"/>
      <c r="D8" s="74"/>
      <c r="E8" s="67"/>
      <c r="F8" s="67"/>
      <c r="G8" s="54"/>
      <c r="H8" s="54"/>
      <c r="I8" s="54"/>
      <c r="J8" s="54"/>
      <c r="K8" s="54"/>
      <c r="L8" s="54"/>
      <c r="M8" s="54"/>
      <c r="N8" s="54"/>
      <c r="O8" s="58"/>
      <c r="P8" s="58"/>
      <c r="Q8" s="14"/>
      <c r="R8" s="55">
        <f t="shared" si="0"/>
        <v>0</v>
      </c>
      <c r="S8" s="55"/>
      <c r="T8" s="56">
        <f t="shared" si="1"/>
        <v>0</v>
      </c>
      <c r="U8" s="56"/>
      <c r="V8" s="57">
        <f t="shared" si="2"/>
        <v>0</v>
      </c>
      <c r="W8" s="57"/>
    </row>
    <row r="9" spans="1:23" ht="39.950000000000003" customHeight="1" x14ac:dyDescent="0.15">
      <c r="A9" s="74"/>
      <c r="B9" s="74"/>
      <c r="C9" s="74"/>
      <c r="D9" s="74"/>
      <c r="E9" s="67"/>
      <c r="F9" s="67"/>
      <c r="G9" s="54"/>
      <c r="H9" s="54"/>
      <c r="I9" s="54"/>
      <c r="J9" s="54"/>
      <c r="K9" s="54"/>
      <c r="L9" s="54"/>
      <c r="M9" s="54"/>
      <c r="N9" s="54"/>
      <c r="O9" s="58"/>
      <c r="P9" s="58"/>
      <c r="Q9" s="14"/>
      <c r="R9" s="55">
        <f t="shared" si="0"/>
        <v>0</v>
      </c>
      <c r="S9" s="55"/>
      <c r="T9" s="56">
        <f t="shared" si="1"/>
        <v>0</v>
      </c>
      <c r="U9" s="56"/>
      <c r="V9" s="57">
        <f t="shared" si="2"/>
        <v>0</v>
      </c>
      <c r="W9" s="57"/>
    </row>
    <row r="10" spans="1:23" ht="39.950000000000003" customHeight="1" x14ac:dyDescent="0.15">
      <c r="A10" s="74"/>
      <c r="B10" s="74"/>
      <c r="C10" s="74"/>
      <c r="D10" s="74"/>
      <c r="E10" s="67"/>
      <c r="F10" s="67"/>
      <c r="G10" s="54"/>
      <c r="H10" s="54"/>
      <c r="I10" s="54"/>
      <c r="J10" s="54"/>
      <c r="K10" s="54"/>
      <c r="L10" s="54"/>
      <c r="M10" s="54"/>
      <c r="N10" s="54"/>
      <c r="O10" s="58"/>
      <c r="P10" s="58"/>
      <c r="Q10" s="14"/>
      <c r="R10" s="55">
        <f t="shared" si="0"/>
        <v>0</v>
      </c>
      <c r="S10" s="55"/>
      <c r="T10" s="56">
        <f t="shared" si="1"/>
        <v>0</v>
      </c>
      <c r="U10" s="56"/>
      <c r="V10" s="57">
        <f t="shared" si="2"/>
        <v>0</v>
      </c>
      <c r="W10" s="57"/>
    </row>
    <row r="11" spans="1:23" ht="39.950000000000003" customHeight="1" x14ac:dyDescent="0.15">
      <c r="A11" s="74"/>
      <c r="B11" s="74"/>
      <c r="C11" s="74"/>
      <c r="D11" s="74"/>
      <c r="E11" s="67"/>
      <c r="F11" s="67"/>
      <c r="G11" s="54"/>
      <c r="H11" s="54"/>
      <c r="I11" s="54"/>
      <c r="J11" s="54"/>
      <c r="K11" s="54"/>
      <c r="L11" s="54"/>
      <c r="M11" s="54"/>
      <c r="N11" s="54"/>
      <c r="O11" s="58"/>
      <c r="P11" s="58"/>
      <c r="Q11" s="14"/>
      <c r="R11" s="55">
        <f t="shared" si="0"/>
        <v>0</v>
      </c>
      <c r="S11" s="55"/>
      <c r="T11" s="56">
        <f t="shared" si="1"/>
        <v>0</v>
      </c>
      <c r="U11" s="56"/>
      <c r="V11" s="57">
        <f t="shared" si="2"/>
        <v>0</v>
      </c>
      <c r="W11" s="57"/>
    </row>
    <row r="12" spans="1:23" ht="39.950000000000003" customHeight="1" x14ac:dyDescent="0.15">
      <c r="A12" s="74"/>
      <c r="B12" s="74"/>
      <c r="C12" s="74"/>
      <c r="D12" s="74"/>
      <c r="E12" s="67"/>
      <c r="F12" s="67"/>
      <c r="G12" s="54"/>
      <c r="H12" s="54"/>
      <c r="I12" s="54"/>
      <c r="J12" s="54"/>
      <c r="K12" s="54"/>
      <c r="L12" s="54"/>
      <c r="M12" s="54"/>
      <c r="N12" s="54"/>
      <c r="O12" s="58"/>
      <c r="P12" s="58"/>
      <c r="Q12" s="14"/>
      <c r="R12" s="55">
        <f t="shared" si="0"/>
        <v>0</v>
      </c>
      <c r="S12" s="55"/>
      <c r="T12" s="56">
        <f t="shared" si="1"/>
        <v>0</v>
      </c>
      <c r="U12" s="56"/>
      <c r="V12" s="57">
        <f t="shared" si="2"/>
        <v>0</v>
      </c>
      <c r="W12" s="57"/>
    </row>
    <row r="13" spans="1:23" ht="39.950000000000003" customHeight="1" x14ac:dyDescent="0.15">
      <c r="A13" s="74"/>
      <c r="B13" s="74"/>
      <c r="C13" s="74"/>
      <c r="D13" s="74"/>
      <c r="E13" s="67"/>
      <c r="F13" s="67"/>
      <c r="G13" s="54"/>
      <c r="H13" s="54"/>
      <c r="I13" s="54"/>
      <c r="J13" s="54"/>
      <c r="K13" s="54"/>
      <c r="L13" s="54"/>
      <c r="M13" s="54"/>
      <c r="N13" s="54"/>
      <c r="O13" s="58"/>
      <c r="P13" s="58"/>
      <c r="Q13" s="14"/>
      <c r="R13" s="55">
        <f t="shared" si="0"/>
        <v>0</v>
      </c>
      <c r="S13" s="55"/>
      <c r="T13" s="56">
        <f t="shared" si="1"/>
        <v>0</v>
      </c>
      <c r="U13" s="56"/>
      <c r="V13" s="57">
        <f t="shared" si="2"/>
        <v>0</v>
      </c>
      <c r="W13" s="57"/>
    </row>
    <row r="14" spans="1:23" ht="39.950000000000003" customHeight="1" x14ac:dyDescent="0.15">
      <c r="A14" s="74"/>
      <c r="B14" s="74"/>
      <c r="C14" s="74"/>
      <c r="D14" s="74"/>
      <c r="E14" s="67"/>
      <c r="F14" s="67"/>
      <c r="G14" s="54"/>
      <c r="H14" s="54"/>
      <c r="I14" s="54"/>
      <c r="J14" s="54"/>
      <c r="K14" s="54"/>
      <c r="L14" s="54"/>
      <c r="M14" s="54"/>
      <c r="N14" s="54"/>
      <c r="O14" s="58"/>
      <c r="P14" s="58"/>
      <c r="Q14" s="14"/>
      <c r="R14" s="55">
        <f t="shared" si="0"/>
        <v>0</v>
      </c>
      <c r="S14" s="55"/>
      <c r="T14" s="56">
        <f t="shared" si="1"/>
        <v>0</v>
      </c>
      <c r="U14" s="56"/>
      <c r="V14" s="57">
        <f t="shared" si="2"/>
        <v>0</v>
      </c>
      <c r="W14" s="57"/>
    </row>
    <row r="15" spans="1:23" ht="39.950000000000003" customHeight="1" x14ac:dyDescent="0.15">
      <c r="A15" s="74"/>
      <c r="B15" s="74"/>
      <c r="C15" s="74"/>
      <c r="D15" s="74"/>
      <c r="E15" s="67"/>
      <c r="F15" s="67"/>
      <c r="G15" s="54"/>
      <c r="H15" s="54"/>
      <c r="I15" s="54"/>
      <c r="J15" s="54"/>
      <c r="K15" s="54"/>
      <c r="L15" s="54"/>
      <c r="M15" s="54"/>
      <c r="N15" s="54"/>
      <c r="O15" s="58"/>
      <c r="P15" s="58"/>
      <c r="Q15" s="14"/>
      <c r="R15" s="55">
        <f t="shared" si="0"/>
        <v>0</v>
      </c>
      <c r="S15" s="55"/>
      <c r="T15" s="56">
        <f t="shared" si="1"/>
        <v>0</v>
      </c>
      <c r="U15" s="56"/>
      <c r="V15" s="57">
        <f t="shared" si="2"/>
        <v>0</v>
      </c>
      <c r="W15" s="57"/>
    </row>
    <row r="16" spans="1:23" ht="39.950000000000003" customHeight="1" x14ac:dyDescent="0.15">
      <c r="A16" s="74"/>
      <c r="B16" s="74"/>
      <c r="C16" s="74"/>
      <c r="D16" s="74"/>
      <c r="E16" s="67"/>
      <c r="F16" s="67"/>
      <c r="G16" s="54"/>
      <c r="H16" s="54"/>
      <c r="I16" s="54"/>
      <c r="J16" s="54"/>
      <c r="K16" s="54"/>
      <c r="L16" s="54"/>
      <c r="M16" s="54"/>
      <c r="N16" s="54"/>
      <c r="O16" s="58"/>
      <c r="P16" s="58"/>
      <c r="Q16" s="14"/>
      <c r="R16" s="55">
        <f t="shared" si="0"/>
        <v>0</v>
      </c>
      <c r="S16" s="55"/>
      <c r="T16" s="56">
        <f t="shared" si="1"/>
        <v>0</v>
      </c>
      <c r="U16" s="56"/>
      <c r="V16" s="57">
        <f t="shared" si="2"/>
        <v>0</v>
      </c>
      <c r="W16" s="57"/>
    </row>
    <row r="17" spans="1:23" ht="39.950000000000003" customHeight="1" x14ac:dyDescent="0.15">
      <c r="A17" s="74"/>
      <c r="B17" s="74"/>
      <c r="C17" s="74"/>
      <c r="D17" s="74"/>
      <c r="E17" s="67"/>
      <c r="F17" s="67"/>
      <c r="G17" s="54"/>
      <c r="H17" s="54"/>
      <c r="I17" s="54"/>
      <c r="J17" s="54"/>
      <c r="K17" s="54"/>
      <c r="L17" s="54"/>
      <c r="M17" s="54"/>
      <c r="N17" s="54"/>
      <c r="O17" s="58"/>
      <c r="P17" s="58"/>
      <c r="Q17" s="14"/>
      <c r="R17" s="55">
        <f t="shared" si="0"/>
        <v>0</v>
      </c>
      <c r="S17" s="55"/>
      <c r="T17" s="56">
        <f t="shared" si="1"/>
        <v>0</v>
      </c>
      <c r="U17" s="56"/>
      <c r="V17" s="57">
        <f t="shared" si="2"/>
        <v>0</v>
      </c>
      <c r="W17" s="57"/>
    </row>
    <row r="18" spans="1:23" ht="39.950000000000003" customHeight="1" x14ac:dyDescent="0.15">
      <c r="A18" s="74"/>
      <c r="B18" s="74"/>
      <c r="C18" s="74"/>
      <c r="D18" s="74"/>
      <c r="E18" s="67"/>
      <c r="F18" s="67"/>
      <c r="G18" s="54"/>
      <c r="H18" s="54"/>
      <c r="I18" s="54"/>
      <c r="J18" s="54"/>
      <c r="K18" s="54"/>
      <c r="L18" s="54"/>
      <c r="M18" s="54"/>
      <c r="N18" s="54"/>
      <c r="O18" s="58"/>
      <c r="P18" s="58"/>
      <c r="Q18" s="14"/>
      <c r="R18" s="55">
        <f t="shared" si="0"/>
        <v>0</v>
      </c>
      <c r="S18" s="55"/>
      <c r="T18" s="56">
        <f t="shared" si="1"/>
        <v>0</v>
      </c>
      <c r="U18" s="56"/>
      <c r="V18" s="57">
        <f t="shared" si="2"/>
        <v>0</v>
      </c>
      <c r="W18" s="57"/>
    </row>
    <row r="19" spans="1:23" ht="39.950000000000003" customHeight="1" x14ac:dyDescent="0.15">
      <c r="A19" s="74"/>
      <c r="B19" s="74"/>
      <c r="C19" s="74"/>
      <c r="D19" s="74"/>
      <c r="E19" s="67"/>
      <c r="F19" s="67"/>
      <c r="G19" s="54"/>
      <c r="H19" s="54"/>
      <c r="I19" s="54"/>
      <c r="J19" s="54"/>
      <c r="K19" s="54"/>
      <c r="L19" s="54"/>
      <c r="M19" s="54"/>
      <c r="N19" s="54"/>
      <c r="O19" s="58"/>
      <c r="P19" s="58"/>
      <c r="Q19" s="14"/>
      <c r="R19" s="55">
        <f t="shared" si="0"/>
        <v>0</v>
      </c>
      <c r="S19" s="55"/>
      <c r="T19" s="56">
        <f t="shared" si="1"/>
        <v>0</v>
      </c>
      <c r="U19" s="56"/>
      <c r="V19" s="57">
        <f t="shared" si="2"/>
        <v>0</v>
      </c>
      <c r="W19" s="57"/>
    </row>
    <row r="20" spans="1:23" ht="39.950000000000003" customHeight="1" x14ac:dyDescent="0.15">
      <c r="A20" s="74"/>
      <c r="B20" s="74"/>
      <c r="C20" s="74"/>
      <c r="D20" s="74"/>
      <c r="E20" s="67"/>
      <c r="F20" s="67"/>
      <c r="G20" s="54"/>
      <c r="H20" s="54"/>
      <c r="I20" s="54"/>
      <c r="J20" s="54"/>
      <c r="K20" s="54"/>
      <c r="L20" s="54"/>
      <c r="M20" s="54"/>
      <c r="N20" s="54"/>
      <c r="O20" s="58"/>
      <c r="P20" s="58"/>
      <c r="Q20" s="14"/>
      <c r="R20" s="55">
        <f t="shared" si="0"/>
        <v>0</v>
      </c>
      <c r="S20" s="55"/>
      <c r="T20" s="56">
        <f t="shared" si="1"/>
        <v>0</v>
      </c>
      <c r="U20" s="56"/>
      <c r="V20" s="57">
        <f t="shared" si="2"/>
        <v>0</v>
      </c>
      <c r="W20" s="57"/>
    </row>
    <row r="21" spans="1:23" ht="39.950000000000003" customHeight="1" x14ac:dyDescent="0.15">
      <c r="A21" s="74"/>
      <c r="B21" s="74"/>
      <c r="C21" s="74"/>
      <c r="D21" s="74"/>
      <c r="E21" s="67"/>
      <c r="F21" s="67"/>
      <c r="G21" s="54"/>
      <c r="H21" s="54"/>
      <c r="I21" s="54"/>
      <c r="J21" s="54"/>
      <c r="K21" s="54"/>
      <c r="L21" s="54"/>
      <c r="M21" s="54"/>
      <c r="N21" s="54"/>
      <c r="O21" s="58"/>
      <c r="P21" s="58"/>
      <c r="Q21" s="14"/>
      <c r="R21" s="55">
        <f t="shared" si="0"/>
        <v>0</v>
      </c>
      <c r="S21" s="55"/>
      <c r="T21" s="56">
        <f t="shared" si="1"/>
        <v>0</v>
      </c>
      <c r="U21" s="56"/>
      <c r="V21" s="57">
        <f t="shared" si="2"/>
        <v>0</v>
      </c>
      <c r="W21" s="57"/>
    </row>
    <row r="22" spans="1:23" ht="39.950000000000003" customHeight="1" x14ac:dyDescent="0.15">
      <c r="A22" s="74"/>
      <c r="B22" s="74"/>
      <c r="C22" s="74"/>
      <c r="D22" s="74"/>
      <c r="E22" s="67"/>
      <c r="F22" s="67"/>
      <c r="G22" s="54"/>
      <c r="H22" s="54"/>
      <c r="I22" s="54"/>
      <c r="J22" s="54"/>
      <c r="K22" s="54"/>
      <c r="L22" s="54"/>
      <c r="M22" s="54"/>
      <c r="N22" s="54"/>
      <c r="O22" s="58"/>
      <c r="P22" s="58"/>
      <c r="Q22" s="14"/>
      <c r="R22" s="55">
        <f t="shared" si="0"/>
        <v>0</v>
      </c>
      <c r="S22" s="55"/>
      <c r="T22" s="56">
        <f t="shared" si="1"/>
        <v>0</v>
      </c>
      <c r="U22" s="56"/>
      <c r="V22" s="57">
        <f t="shared" si="2"/>
        <v>0</v>
      </c>
      <c r="W22" s="57"/>
    </row>
    <row r="23" spans="1:23" ht="39.950000000000003" customHeight="1" x14ac:dyDescent="0.15">
      <c r="A23" s="74"/>
      <c r="B23" s="74"/>
      <c r="C23" s="74"/>
      <c r="D23" s="74"/>
      <c r="E23" s="67"/>
      <c r="F23" s="67"/>
      <c r="G23" s="54"/>
      <c r="H23" s="54"/>
      <c r="I23" s="54"/>
      <c r="J23" s="54"/>
      <c r="K23" s="54"/>
      <c r="L23" s="54"/>
      <c r="M23" s="54"/>
      <c r="N23" s="54"/>
      <c r="O23" s="58"/>
      <c r="P23" s="58"/>
      <c r="Q23" s="14"/>
      <c r="R23" s="55">
        <f t="shared" si="0"/>
        <v>0</v>
      </c>
      <c r="S23" s="55"/>
      <c r="T23" s="56">
        <f t="shared" si="1"/>
        <v>0</v>
      </c>
      <c r="U23" s="56"/>
      <c r="V23" s="57">
        <f t="shared" si="2"/>
        <v>0</v>
      </c>
      <c r="W23" s="57"/>
    </row>
    <row r="24" spans="1:23" ht="39.950000000000003" customHeight="1" x14ac:dyDescent="0.15">
      <c r="A24" s="74"/>
      <c r="B24" s="74"/>
      <c r="C24" s="74"/>
      <c r="D24" s="74"/>
      <c r="E24" s="67"/>
      <c r="F24" s="67"/>
      <c r="G24" s="54"/>
      <c r="H24" s="54"/>
      <c r="I24" s="54"/>
      <c r="J24" s="54"/>
      <c r="K24" s="54"/>
      <c r="L24" s="54"/>
      <c r="M24" s="54"/>
      <c r="N24" s="54"/>
      <c r="O24" s="58"/>
      <c r="P24" s="58"/>
      <c r="Q24" s="14"/>
      <c r="R24" s="55">
        <f t="shared" si="0"/>
        <v>0</v>
      </c>
      <c r="S24" s="55"/>
      <c r="T24" s="56">
        <f t="shared" si="1"/>
        <v>0</v>
      </c>
      <c r="U24" s="56"/>
      <c r="V24" s="57">
        <f t="shared" si="2"/>
        <v>0</v>
      </c>
      <c r="W24" s="57"/>
    </row>
    <row r="25" spans="1:23" ht="39.950000000000003" customHeight="1" x14ac:dyDescent="0.15">
      <c r="A25" s="74"/>
      <c r="B25" s="74"/>
      <c r="C25" s="74"/>
      <c r="D25" s="74"/>
      <c r="E25" s="67"/>
      <c r="F25" s="67"/>
      <c r="G25" s="54"/>
      <c r="H25" s="54"/>
      <c r="I25" s="54"/>
      <c r="J25" s="54"/>
      <c r="K25" s="54"/>
      <c r="L25" s="54"/>
      <c r="M25" s="54"/>
      <c r="N25" s="54"/>
      <c r="O25" s="58"/>
      <c r="P25" s="58"/>
      <c r="Q25" s="14"/>
      <c r="R25" s="55">
        <f t="shared" si="0"/>
        <v>0</v>
      </c>
      <c r="S25" s="55"/>
      <c r="T25" s="56">
        <f t="shared" si="1"/>
        <v>0</v>
      </c>
      <c r="U25" s="56"/>
      <c r="V25" s="57">
        <f t="shared" si="2"/>
        <v>0</v>
      </c>
      <c r="W25" s="57"/>
    </row>
    <row r="26" spans="1:23" ht="39.950000000000003" customHeight="1" thickBot="1" x14ac:dyDescent="0.2">
      <c r="A26" s="74"/>
      <c r="B26" s="74"/>
      <c r="C26" s="74"/>
      <c r="D26" s="74"/>
      <c r="E26" s="67"/>
      <c r="F26" s="67"/>
      <c r="G26" s="54"/>
      <c r="H26" s="54"/>
      <c r="I26" s="54"/>
      <c r="J26" s="54"/>
      <c r="K26" s="54"/>
      <c r="L26" s="54"/>
      <c r="M26" s="54"/>
      <c r="N26" s="54"/>
      <c r="O26" s="58"/>
      <c r="P26" s="58"/>
      <c r="Q26" s="14"/>
      <c r="R26" s="55">
        <f t="shared" si="0"/>
        <v>0</v>
      </c>
      <c r="S26" s="55"/>
      <c r="T26" s="56">
        <f t="shared" si="1"/>
        <v>0</v>
      </c>
      <c r="U26" s="56"/>
      <c r="V26" s="57">
        <f t="shared" si="2"/>
        <v>0</v>
      </c>
      <c r="W26" s="57"/>
    </row>
    <row r="27" spans="1:23" ht="67.5" customHeight="1" thickTop="1" thickBot="1" x14ac:dyDescent="0.2">
      <c r="A27" s="71" t="s">
        <v>119</v>
      </c>
      <c r="B27" s="72"/>
      <c r="C27" s="72"/>
      <c r="D27" s="72"/>
      <c r="E27" s="72"/>
      <c r="F27" s="72"/>
      <c r="G27" s="72"/>
      <c r="H27" s="72"/>
      <c r="I27" s="72"/>
      <c r="J27" s="72"/>
      <c r="K27" s="72"/>
      <c r="L27" s="72"/>
      <c r="M27" s="72"/>
      <c r="N27" s="72"/>
      <c r="O27" s="72"/>
      <c r="P27" s="73"/>
      <c r="Q27" s="9" t="s">
        <v>4</v>
      </c>
      <c r="R27" s="68">
        <f>SUM(R6:S26)</f>
        <v>0</v>
      </c>
      <c r="S27" s="68"/>
      <c r="T27" s="68">
        <f>SUM(T6:U26)</f>
        <v>0</v>
      </c>
      <c r="U27" s="68"/>
      <c r="V27" s="69">
        <f>SUM(V6:W26)</f>
        <v>0</v>
      </c>
      <c r="W27" s="70"/>
    </row>
    <row r="28" spans="1:23" ht="31.5" customHeight="1" thickTop="1" x14ac:dyDescent="0.15">
      <c r="A28" s="21"/>
      <c r="B28" s="21"/>
      <c r="C28" s="21"/>
      <c r="D28" s="21"/>
      <c r="E28" s="21"/>
      <c r="F28" s="21"/>
      <c r="G28" s="21"/>
      <c r="Q28" s="8"/>
    </row>
  </sheetData>
  <sheetProtection password="8C08" sheet="1" objects="1" scenarios="1"/>
  <mergeCells count="186">
    <mergeCell ref="A27:P27"/>
    <mergeCell ref="R27:S27"/>
    <mergeCell ref="T27:U27"/>
    <mergeCell ref="V27:W27"/>
    <mergeCell ref="T25:U25"/>
    <mergeCell ref="V25:W25"/>
    <mergeCell ref="A26:D26"/>
    <mergeCell ref="E26:F26"/>
    <mergeCell ref="G26:J26"/>
    <mergeCell ref="K26:N26"/>
    <mergeCell ref="O26:P26"/>
    <mergeCell ref="R26:S26"/>
    <mergeCell ref="T26:U26"/>
    <mergeCell ref="V26:W26"/>
    <mergeCell ref="A25:D25"/>
    <mergeCell ref="E25:F25"/>
    <mergeCell ref="G25:J25"/>
    <mergeCell ref="K25:N25"/>
    <mergeCell ref="O25:P25"/>
    <mergeCell ref="R25:S25"/>
    <mergeCell ref="T23:U23"/>
    <mergeCell ref="V23:W23"/>
    <mergeCell ref="A24:D24"/>
    <mergeCell ref="E24:F24"/>
    <mergeCell ref="G24:J24"/>
    <mergeCell ref="K24:N24"/>
    <mergeCell ref="O24:P24"/>
    <mergeCell ref="R24:S24"/>
    <mergeCell ref="T24:U24"/>
    <mergeCell ref="V24:W24"/>
    <mergeCell ref="A23:D23"/>
    <mergeCell ref="E23:F23"/>
    <mergeCell ref="G23:J23"/>
    <mergeCell ref="K23:N23"/>
    <mergeCell ref="O23:P23"/>
    <mergeCell ref="R23:S23"/>
    <mergeCell ref="T21:U21"/>
    <mergeCell ref="V21:W21"/>
    <mergeCell ref="A22:D22"/>
    <mergeCell ref="E22:F22"/>
    <mergeCell ref="G22:J22"/>
    <mergeCell ref="K22:N22"/>
    <mergeCell ref="O22:P22"/>
    <mergeCell ref="R22:S22"/>
    <mergeCell ref="T22:U22"/>
    <mergeCell ref="V22:W22"/>
    <mergeCell ref="A21:D21"/>
    <mergeCell ref="E21:F21"/>
    <mergeCell ref="G21:J21"/>
    <mergeCell ref="K21:N21"/>
    <mergeCell ref="O21:P21"/>
    <mergeCell ref="R21:S21"/>
    <mergeCell ref="T19:U19"/>
    <mergeCell ref="V19:W19"/>
    <mergeCell ref="A20:D20"/>
    <mergeCell ref="E20:F20"/>
    <mergeCell ref="G20:J20"/>
    <mergeCell ref="K20:N20"/>
    <mergeCell ref="O20:P20"/>
    <mergeCell ref="R20:S20"/>
    <mergeCell ref="T20:U20"/>
    <mergeCell ref="V20:W20"/>
    <mergeCell ref="A19:D19"/>
    <mergeCell ref="E19:F19"/>
    <mergeCell ref="G19:J19"/>
    <mergeCell ref="K19:N19"/>
    <mergeCell ref="O19:P19"/>
    <mergeCell ref="R19:S19"/>
    <mergeCell ref="T17:U17"/>
    <mergeCell ref="V17:W17"/>
    <mergeCell ref="A18:D18"/>
    <mergeCell ref="E18:F18"/>
    <mergeCell ref="G18:J18"/>
    <mergeCell ref="K18:N18"/>
    <mergeCell ref="O18:P18"/>
    <mergeCell ref="R18:S18"/>
    <mergeCell ref="T18:U18"/>
    <mergeCell ref="V18:W18"/>
    <mergeCell ref="A17:D17"/>
    <mergeCell ref="E17:F17"/>
    <mergeCell ref="G17:J17"/>
    <mergeCell ref="K17:N17"/>
    <mergeCell ref="O17:P17"/>
    <mergeCell ref="R17:S17"/>
    <mergeCell ref="T15:U15"/>
    <mergeCell ref="V15:W15"/>
    <mergeCell ref="A16:D16"/>
    <mergeCell ref="E16:F16"/>
    <mergeCell ref="G16:J16"/>
    <mergeCell ref="K16:N16"/>
    <mergeCell ref="O16:P16"/>
    <mergeCell ref="R16:S16"/>
    <mergeCell ref="T16:U16"/>
    <mergeCell ref="V16:W16"/>
    <mergeCell ref="A15:D15"/>
    <mergeCell ref="E15:F15"/>
    <mergeCell ref="G15:J15"/>
    <mergeCell ref="K15:N15"/>
    <mergeCell ref="O15:P15"/>
    <mergeCell ref="R15:S15"/>
    <mergeCell ref="T13:U13"/>
    <mergeCell ref="V13:W13"/>
    <mergeCell ref="A14:D14"/>
    <mergeCell ref="E14:F14"/>
    <mergeCell ref="G14:J14"/>
    <mergeCell ref="K14:N14"/>
    <mergeCell ref="O14:P14"/>
    <mergeCell ref="R14:S14"/>
    <mergeCell ref="T14:U14"/>
    <mergeCell ref="V14:W14"/>
    <mergeCell ref="A13:D13"/>
    <mergeCell ref="E13:F13"/>
    <mergeCell ref="G13:J13"/>
    <mergeCell ref="K13:N13"/>
    <mergeCell ref="O13:P13"/>
    <mergeCell ref="R13:S13"/>
    <mergeCell ref="T11:U11"/>
    <mergeCell ref="V11:W11"/>
    <mergeCell ref="A12:D12"/>
    <mergeCell ref="E12:F12"/>
    <mergeCell ref="G12:J12"/>
    <mergeCell ref="K12:N12"/>
    <mergeCell ref="O12:P12"/>
    <mergeCell ref="R12:S12"/>
    <mergeCell ref="T12:U12"/>
    <mergeCell ref="V12:W12"/>
    <mergeCell ref="A11:D11"/>
    <mergeCell ref="E11:F11"/>
    <mergeCell ref="G11:J11"/>
    <mergeCell ref="K11:N11"/>
    <mergeCell ref="O11:P11"/>
    <mergeCell ref="R11:S11"/>
    <mergeCell ref="T9:U9"/>
    <mergeCell ref="V9:W9"/>
    <mergeCell ref="A10:D10"/>
    <mergeCell ref="E10:F10"/>
    <mergeCell ref="G10:J10"/>
    <mergeCell ref="K10:N10"/>
    <mergeCell ref="O10:P10"/>
    <mergeCell ref="R10:S10"/>
    <mergeCell ref="T10:U10"/>
    <mergeCell ref="V10:W10"/>
    <mergeCell ref="A9:D9"/>
    <mergeCell ref="E9:F9"/>
    <mergeCell ref="G9:J9"/>
    <mergeCell ref="K9:N9"/>
    <mergeCell ref="O9:P9"/>
    <mergeCell ref="R9:S9"/>
    <mergeCell ref="T7:U7"/>
    <mergeCell ref="V7:W7"/>
    <mergeCell ref="A8:D8"/>
    <mergeCell ref="E8:F8"/>
    <mergeCell ref="G8:J8"/>
    <mergeCell ref="K8:N8"/>
    <mergeCell ref="O8:P8"/>
    <mergeCell ref="R8:S8"/>
    <mergeCell ref="T8:U8"/>
    <mergeCell ref="V8:W8"/>
    <mergeCell ref="A7:D7"/>
    <mergeCell ref="E7:F7"/>
    <mergeCell ref="G7:J7"/>
    <mergeCell ref="K7:N7"/>
    <mergeCell ref="O7:P7"/>
    <mergeCell ref="R7:S7"/>
    <mergeCell ref="B3:G3"/>
    <mergeCell ref="H3:K3"/>
    <mergeCell ref="L3:W3"/>
    <mergeCell ref="R4:S4"/>
    <mergeCell ref="T4:U4"/>
    <mergeCell ref="V4:W4"/>
    <mergeCell ref="T5:U5"/>
    <mergeCell ref="V5:W5"/>
    <mergeCell ref="A6:D6"/>
    <mergeCell ref="E6:F6"/>
    <mergeCell ref="G6:J6"/>
    <mergeCell ref="K6:N6"/>
    <mergeCell ref="O6:P6"/>
    <mergeCell ref="R6:S6"/>
    <mergeCell ref="T6:U6"/>
    <mergeCell ref="V6:W6"/>
    <mergeCell ref="A5:D5"/>
    <mergeCell ref="E5:F5"/>
    <mergeCell ref="G5:J5"/>
    <mergeCell ref="K5:N5"/>
    <mergeCell ref="O5:P5"/>
    <mergeCell ref="R5:S5"/>
  </mergeCells>
  <phoneticPr fontId="1"/>
  <conditionalFormatting sqref="Q6:Q26">
    <cfRule type="expression" dxfId="10" priority="3">
      <formula>A6="福祉有償運送"</formula>
    </cfRule>
    <cfRule type="expression" dxfId="9" priority="4">
      <formula>A6="障がい福祉施設・訪問系３"</formula>
    </cfRule>
    <cfRule type="expression" dxfId="8" priority="5">
      <formula>A6="障がい福祉施設・訪問系２"</formula>
    </cfRule>
    <cfRule type="expression" dxfId="7" priority="6">
      <formula>A6="障がい福祉施設・訪問系１"</formula>
    </cfRule>
    <cfRule type="expression" dxfId="6" priority="7">
      <formula>A6="障がい福祉施設・通所系２"</formula>
    </cfRule>
    <cfRule type="expression" dxfId="5" priority="8">
      <formula>A6="障がい福祉施設・通所系１の２"</formula>
    </cfRule>
    <cfRule type="expression" dxfId="4" priority="9">
      <formula>A6="高齢者福祉施設・訪問系２の２"</formula>
    </cfRule>
    <cfRule type="expression" dxfId="3" priority="10">
      <formula>A6="高齢者福祉施設・訪問系２の１"</formula>
    </cfRule>
    <cfRule type="expression" dxfId="2" priority="11">
      <formula>A6="高齢者福祉施設・訪問系１"</formula>
    </cfRule>
  </conditionalFormatting>
  <conditionalFormatting sqref="R6:S26">
    <cfRule type="expression" dxfId="1" priority="2">
      <formula>A6="高齢者福祉施設・入所系１の１"</formula>
    </cfRule>
    <cfRule type="expression" dxfId="0" priority="1">
      <formula>A6="高齢者福祉施設・入所系２の１"</formula>
    </cfRule>
  </conditionalFormatting>
  <dataValidations count="2">
    <dataValidation type="whole" allowBlank="1" showInputMessage="1" showErrorMessage="1" sqref="Q6:Q26">
      <formula1>1</formula1>
      <formula2>999</formula2>
    </dataValidation>
    <dataValidation type="list" allowBlank="1" showInputMessage="1" showErrorMessage="1" sqref="E6:F26">
      <formula1>INDIRECT(A6)</formula1>
    </dataValidation>
  </dataValidations>
  <pageMargins left="1.1811023622047245" right="0.78740157480314965" top="0.6692913385826772" bottom="0.31496062992125984" header="0.31496062992125984" footer="0.15748031496062992"/>
  <pageSetup paperSize="9" scale="52" fitToWidth="0" fitToHeight="0" orientation="landscape" r:id="rId1"/>
  <headerFooter>
    <oddFooter>&amp;C&amp;P/&amp;N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編集用シート!$A$1:$R$1</xm:f>
          </x14:formula1>
          <xm:sqref>A6:D26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0"/>
  <sheetViews>
    <sheetView workbookViewId="0">
      <selection activeCell="J14" sqref="J14"/>
    </sheetView>
  </sheetViews>
  <sheetFormatPr defaultRowHeight="27.75" customHeight="1" x14ac:dyDescent="0.15"/>
  <cols>
    <col min="1" max="2" width="38.75" customWidth="1"/>
    <col min="3" max="4" width="25.875" customWidth="1"/>
    <col min="5" max="5" width="22" customWidth="1"/>
    <col min="6" max="6" width="23.25" customWidth="1"/>
    <col min="7" max="8" width="22.5" customWidth="1"/>
    <col min="9" max="9" width="23.125" customWidth="1"/>
    <col min="10" max="12" width="22.25" customWidth="1"/>
    <col min="13" max="13" width="45.625" customWidth="1"/>
    <col min="14" max="14" width="22" customWidth="1"/>
    <col min="15" max="15" width="23.25" customWidth="1"/>
    <col min="16" max="16" width="19.875" customWidth="1"/>
    <col min="17" max="17" width="20" customWidth="1"/>
    <col min="18" max="18" width="15.875" customWidth="1"/>
  </cols>
  <sheetData>
    <row r="1" spans="1:18" ht="27.75" customHeight="1" x14ac:dyDescent="0.15">
      <c r="A1" t="s">
        <v>58</v>
      </c>
      <c r="B1" t="s">
        <v>59</v>
      </c>
      <c r="C1" t="s">
        <v>64</v>
      </c>
      <c r="D1" t="s">
        <v>66</v>
      </c>
      <c r="E1" t="s">
        <v>31</v>
      </c>
      <c r="F1" t="s">
        <v>69</v>
      </c>
      <c r="G1" t="s">
        <v>71</v>
      </c>
      <c r="H1" t="s">
        <v>72</v>
      </c>
      <c r="I1" t="s">
        <v>32</v>
      </c>
      <c r="J1" t="s">
        <v>74</v>
      </c>
      <c r="K1" t="s">
        <v>75</v>
      </c>
      <c r="L1" t="s">
        <v>76</v>
      </c>
      <c r="M1" t="s">
        <v>79</v>
      </c>
      <c r="N1" t="s">
        <v>83</v>
      </c>
      <c r="O1" t="s">
        <v>87</v>
      </c>
      <c r="P1" t="s">
        <v>33</v>
      </c>
      <c r="Q1" t="s">
        <v>34</v>
      </c>
      <c r="R1" t="s">
        <v>27</v>
      </c>
    </row>
    <row r="2" spans="1:18" ht="27.75" customHeight="1" x14ac:dyDescent="0.15">
      <c r="A2" t="s">
        <v>60</v>
      </c>
      <c r="B2" t="s">
        <v>6</v>
      </c>
      <c r="C2" t="s">
        <v>65</v>
      </c>
      <c r="D2" t="s">
        <v>67</v>
      </c>
      <c r="E2" t="s">
        <v>12</v>
      </c>
      <c r="F2" t="s">
        <v>15</v>
      </c>
      <c r="G2" t="s">
        <v>73</v>
      </c>
      <c r="H2" t="s">
        <v>91</v>
      </c>
      <c r="I2" t="s">
        <v>17</v>
      </c>
      <c r="J2" t="s">
        <v>18</v>
      </c>
      <c r="K2" t="s">
        <v>19</v>
      </c>
      <c r="L2" t="s">
        <v>36</v>
      </c>
      <c r="M2" t="s">
        <v>22</v>
      </c>
      <c r="N2" t="s">
        <v>84</v>
      </c>
      <c r="O2" t="s">
        <v>26</v>
      </c>
      <c r="P2" t="s">
        <v>89</v>
      </c>
      <c r="Q2" t="s">
        <v>28</v>
      </c>
      <c r="R2" t="s">
        <v>27</v>
      </c>
    </row>
    <row r="3" spans="1:18" ht="27.75" customHeight="1" x14ac:dyDescent="0.15">
      <c r="B3" s="12" t="s">
        <v>7</v>
      </c>
      <c r="E3" t="s">
        <v>13</v>
      </c>
      <c r="F3" t="s">
        <v>16</v>
      </c>
      <c r="I3" t="s">
        <v>92</v>
      </c>
      <c r="J3" t="s">
        <v>77</v>
      </c>
      <c r="K3" t="s">
        <v>20</v>
      </c>
      <c r="M3" t="s">
        <v>23</v>
      </c>
      <c r="N3" t="s">
        <v>85</v>
      </c>
      <c r="O3" t="s">
        <v>88</v>
      </c>
    </row>
    <row r="4" spans="1:18" ht="27.75" customHeight="1" x14ac:dyDescent="0.15">
      <c r="B4" t="s">
        <v>8</v>
      </c>
      <c r="E4" t="s">
        <v>14</v>
      </c>
      <c r="F4" t="s">
        <v>30</v>
      </c>
      <c r="K4" t="s">
        <v>93</v>
      </c>
      <c r="M4" t="s">
        <v>24</v>
      </c>
      <c r="N4" t="s">
        <v>86</v>
      </c>
    </row>
    <row r="5" spans="1:18" ht="27.75" customHeight="1" x14ac:dyDescent="0.15">
      <c r="B5" t="s">
        <v>9</v>
      </c>
      <c r="E5" t="s">
        <v>68</v>
      </c>
      <c r="F5" t="s">
        <v>70</v>
      </c>
      <c r="K5" t="s">
        <v>21</v>
      </c>
      <c r="M5" t="s">
        <v>25</v>
      </c>
    </row>
    <row r="6" spans="1:18" ht="27.75" customHeight="1" x14ac:dyDescent="0.15">
      <c r="B6" t="s">
        <v>10</v>
      </c>
      <c r="F6" t="s">
        <v>90</v>
      </c>
      <c r="K6" t="s">
        <v>78</v>
      </c>
      <c r="M6" t="s">
        <v>80</v>
      </c>
    </row>
    <row r="7" spans="1:18" ht="27.75" customHeight="1" x14ac:dyDescent="0.15">
      <c r="B7" t="s">
        <v>61</v>
      </c>
      <c r="M7" t="s">
        <v>81</v>
      </c>
    </row>
    <row r="8" spans="1:18" ht="27.75" customHeight="1" x14ac:dyDescent="0.15">
      <c r="B8" t="s">
        <v>11</v>
      </c>
      <c r="M8" t="s">
        <v>82</v>
      </c>
    </row>
    <row r="9" spans="1:18" ht="27.75" customHeight="1" x14ac:dyDescent="0.15">
      <c r="B9" t="s">
        <v>62</v>
      </c>
    </row>
    <row r="10" spans="1:18" ht="27.75" customHeight="1" x14ac:dyDescent="0.15">
      <c r="B10" t="s">
        <v>63</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25"/>
  <sheetViews>
    <sheetView workbookViewId="0">
      <selection activeCell="B3" sqref="B3"/>
    </sheetView>
  </sheetViews>
  <sheetFormatPr defaultRowHeight="13.5" x14ac:dyDescent="0.15"/>
  <cols>
    <col min="2" max="2" width="38.5" customWidth="1"/>
    <col min="6" max="6" width="29.125" customWidth="1"/>
    <col min="8" max="8" width="9" style="1"/>
  </cols>
  <sheetData>
    <row r="1" spans="2:10" ht="20.100000000000001" customHeight="1" x14ac:dyDescent="0.15"/>
    <row r="2" spans="2:10" ht="20.100000000000001" customHeight="1" x14ac:dyDescent="0.15">
      <c r="B2" s="2" t="str">
        <f>'事業所別補助金額一覧表（７月から12月分）'!A6&amp;'事業所別補助金額一覧表（７月から12月分）'!E6&amp;'事業所別補助金額一覧表（７月から12月分）'!G6</f>
        <v/>
      </c>
      <c r="C2" s="2">
        <f>IF(AND('事業所別補助金額一覧表（７月から12月分）'!A6&lt;&gt;"",'事業所別補助金額一覧表（７月から12月分）'!E6&lt;&gt;"",'事業所別補助金額一覧表（７月から12月分）'!G6&lt;&gt;""),COUNTIF($B$2:$B$22,B2),0)</f>
        <v>0</v>
      </c>
      <c r="D2" s="2" t="str">
        <f>IF(C2&gt;=2,"○","")</f>
        <v/>
      </c>
      <c r="F2" s="2" t="str">
        <f>'事業所別補助金額一覧表（７月から12月分）'!A6&amp;'事業所別補助金額一覧表（７月から12月分）'!K6</f>
        <v/>
      </c>
      <c r="G2" s="2" t="str">
        <f>IF(OR('事業所別補助金額一覧表（７月から12月分）'!A6="高齢者福祉施設・訪問系２の１",'事業所別補助金額一覧表（７月から12月分）'!A6="高齢者福祉施設・訪問系２の２",'事業所別補助金額一覧表（７月から12月分）'!A6="障がい福祉施設・訪問系１",'事業所別補助金額一覧表（７月から12月分）'!A6="障がい福祉施設・訪問系２",'事業所別補助金額一覧表（７月から12月分）'!A6="障がい福祉施設・訪問系３"),"○","")</f>
        <v/>
      </c>
      <c r="H2" s="3">
        <f>IF(AND('事業所別補助金額一覧表（７月から12月分）'!A6&lt;&gt;"",'事業所別補助金額一覧表（７月から12月分）'!K6&lt;&gt;""),COUNTIF($F$2:$F$22,F2),0)</f>
        <v>0</v>
      </c>
      <c r="I2" s="2" t="str">
        <f>IF(H2&gt;1,"○","")</f>
        <v/>
      </c>
      <c r="J2" s="2" t="str">
        <f>IF(AND(G2="○",I2="○"),"○","")</f>
        <v/>
      </c>
    </row>
    <row r="3" spans="2:10" ht="20.100000000000001" customHeight="1" x14ac:dyDescent="0.15">
      <c r="B3" s="2" t="str">
        <f>'事業所別補助金額一覧表（７月から12月分）'!A7&amp;'事業所別補助金額一覧表（７月から12月分）'!E7&amp;'事業所別補助金額一覧表（７月から12月分）'!G7</f>
        <v/>
      </c>
      <c r="C3" s="2">
        <f>IF(AND('事業所別補助金額一覧表（７月から12月分）'!A7&lt;&gt;"",'事業所別補助金額一覧表（７月から12月分）'!E7&lt;&gt;"",'事業所別補助金額一覧表（７月から12月分）'!G7&lt;&gt;""),COUNTIF($B$2:$B$22,B3),0)</f>
        <v>0</v>
      </c>
      <c r="D3" s="2" t="str">
        <f t="shared" ref="D3:D22" si="0">IF(C3&gt;=2,"○","")</f>
        <v/>
      </c>
      <c r="F3" s="2" t="str">
        <f>'事業所別補助金額一覧表（７月から12月分）'!A7&amp;'事業所別補助金額一覧表（７月から12月分）'!K7</f>
        <v/>
      </c>
      <c r="G3" s="2" t="str">
        <f>IF(OR('事業所別補助金額一覧表（７月から12月分）'!A7="高齢者福祉施設・訪問系２の１",'事業所別補助金額一覧表（７月から12月分）'!A7="高齢者福祉施設・訪問系２の２",'事業所別補助金額一覧表（７月から12月分）'!A7="障がい福祉施設・訪問系１",'事業所別補助金額一覧表（７月から12月分）'!A7="障がい福祉施設・訪問系２",'事業所別補助金額一覧表（７月から12月分）'!A7="障がい福祉施設・訪問系３"),"○","")</f>
        <v/>
      </c>
      <c r="H3" s="3">
        <f>IF(AND('事業所別補助金額一覧表（７月から12月分）'!A7&lt;&gt;"",'事業所別補助金額一覧表（７月から12月分）'!K7&lt;&gt;""),COUNTIF($F$2:$F$22,F3),0)</f>
        <v>0</v>
      </c>
      <c r="I3" s="2" t="str">
        <f>IF(H3&gt;1,"○","")</f>
        <v/>
      </c>
      <c r="J3" s="2" t="str">
        <f t="shared" ref="J3:J22" si="1">IF(AND(G3="○",I3="○"),"○","")</f>
        <v/>
      </c>
    </row>
    <row r="4" spans="2:10" ht="20.100000000000001" customHeight="1" x14ac:dyDescent="0.15">
      <c r="B4" s="2" t="str">
        <f>'事業所別補助金額一覧表（７月から12月分）'!A8&amp;'事業所別補助金額一覧表（７月から12月分）'!E8&amp;'事業所別補助金額一覧表（７月から12月分）'!G8</f>
        <v/>
      </c>
      <c r="C4" s="2">
        <f>IF(AND('事業所別補助金額一覧表（７月から12月分）'!A8&lt;&gt;"",'事業所別補助金額一覧表（７月から12月分）'!E8&lt;&gt;"",'事業所別補助金額一覧表（７月から12月分）'!G8&lt;&gt;""),COUNTIF($B$2:$B$22,B4),0)</f>
        <v>0</v>
      </c>
      <c r="D4" s="2" t="str">
        <f t="shared" si="0"/>
        <v/>
      </c>
      <c r="F4" s="2" t="str">
        <f>'事業所別補助金額一覧表（７月から12月分）'!A8&amp;'事業所別補助金額一覧表（７月から12月分）'!K8</f>
        <v/>
      </c>
      <c r="G4" s="2" t="str">
        <f>IF(OR('事業所別補助金額一覧表（７月から12月分）'!A8="高齢者福祉施設・訪問系２の１",'事業所別補助金額一覧表（７月から12月分）'!A8="高齢者福祉施設・訪問系２の２",'事業所別補助金額一覧表（７月から12月分）'!A8="障がい福祉施設・訪問系１",'事業所別補助金額一覧表（７月から12月分）'!A8="障がい福祉施設・訪問系２",'事業所別補助金額一覧表（７月から12月分）'!A8="障がい福祉施設・訪問系３"),"○","")</f>
        <v/>
      </c>
      <c r="H4" s="3">
        <f>IF(AND('事業所別補助金額一覧表（７月から12月分）'!A8&lt;&gt;"",'事業所別補助金額一覧表（７月から12月分）'!K8&lt;&gt;""),COUNTIF($F$2:$F$22,F4),0)</f>
        <v>0</v>
      </c>
      <c r="I4" s="2" t="str">
        <f t="shared" ref="I4:I22" si="2">IF(H4&gt;1,"○","")</f>
        <v/>
      </c>
      <c r="J4" s="2" t="str">
        <f t="shared" si="1"/>
        <v/>
      </c>
    </row>
    <row r="5" spans="2:10" ht="20.100000000000001" customHeight="1" x14ac:dyDescent="0.15">
      <c r="B5" s="2" t="str">
        <f>'事業所別補助金額一覧表（７月から12月分）'!A9&amp;'事業所別補助金額一覧表（７月から12月分）'!E9&amp;'事業所別補助金額一覧表（７月から12月分）'!G9</f>
        <v/>
      </c>
      <c r="C5" s="2">
        <f>IF(AND('事業所別補助金額一覧表（７月から12月分）'!A9&lt;&gt;"",'事業所別補助金額一覧表（７月から12月分）'!E9&lt;&gt;"",'事業所別補助金額一覧表（７月から12月分）'!G9&lt;&gt;""),COUNTIF($B$2:$B$22,B5),0)</f>
        <v>0</v>
      </c>
      <c r="D5" s="2" t="str">
        <f t="shared" si="0"/>
        <v/>
      </c>
      <c r="F5" s="2" t="str">
        <f>'事業所別補助金額一覧表（７月から12月分）'!A9&amp;'事業所別補助金額一覧表（７月から12月分）'!K9</f>
        <v/>
      </c>
      <c r="G5" s="2" t="str">
        <f>IF(OR('事業所別補助金額一覧表（７月から12月分）'!A9="高齢者福祉施設・訪問系２の１",'事業所別補助金額一覧表（７月から12月分）'!A9="高齢者福祉施設・訪問系２の２",'事業所別補助金額一覧表（７月から12月分）'!A9="障がい福祉施設・訪問系１",'事業所別補助金額一覧表（７月から12月分）'!A9="障がい福祉施設・訪問系２",'事業所別補助金額一覧表（７月から12月分）'!A9="障がい福祉施設・訪問系３"),"○","")</f>
        <v/>
      </c>
      <c r="H5" s="3">
        <f>IF(AND('事業所別補助金額一覧表（７月から12月分）'!A9&lt;&gt;"",'事業所別補助金額一覧表（７月から12月分）'!K9&lt;&gt;""),COUNTIF($F$2:$F$22,F5),0)</f>
        <v>0</v>
      </c>
      <c r="I5" s="2" t="str">
        <f t="shared" si="2"/>
        <v/>
      </c>
      <c r="J5" s="2" t="str">
        <f t="shared" si="1"/>
        <v/>
      </c>
    </row>
    <row r="6" spans="2:10" ht="20.100000000000001" customHeight="1" x14ac:dyDescent="0.15">
      <c r="B6" s="2" t="str">
        <f>'事業所別補助金額一覧表（７月から12月分）'!A10&amp;'事業所別補助金額一覧表（７月から12月分）'!E10&amp;'事業所別補助金額一覧表（７月から12月分）'!G10</f>
        <v/>
      </c>
      <c r="C6" s="2">
        <f>IF(AND('事業所別補助金額一覧表（７月から12月分）'!A10&lt;&gt;"",'事業所別補助金額一覧表（７月から12月分）'!E10&lt;&gt;"",'事業所別補助金額一覧表（７月から12月分）'!G10&lt;&gt;""),COUNTIF($B$2:$B$22,B6),0)</f>
        <v>0</v>
      </c>
      <c r="D6" s="2" t="str">
        <f t="shared" si="0"/>
        <v/>
      </c>
      <c r="F6" s="2" t="str">
        <f>'事業所別補助金額一覧表（７月から12月分）'!A10&amp;'事業所別補助金額一覧表（７月から12月分）'!K10</f>
        <v/>
      </c>
      <c r="G6" s="2" t="str">
        <f>IF(OR('事業所別補助金額一覧表（７月から12月分）'!A10="高齢者福祉施設・訪問系２の１",'事業所別補助金額一覧表（７月から12月分）'!A10="高齢者福祉施設・訪問系２の２",'事業所別補助金額一覧表（７月から12月分）'!A10="障がい福祉施設・訪問系１",'事業所別補助金額一覧表（７月から12月分）'!A10="障がい福祉施設・訪問系２",'事業所別補助金額一覧表（７月から12月分）'!A10="障がい福祉施設・訪問系３"),"○","")</f>
        <v/>
      </c>
      <c r="H6" s="3">
        <f>IF(AND('事業所別補助金額一覧表（７月から12月分）'!A10&lt;&gt;"",'事業所別補助金額一覧表（７月から12月分）'!K10&lt;&gt;""),COUNTIF($F$2:$F$22,F6),0)</f>
        <v>0</v>
      </c>
      <c r="I6" s="2" t="str">
        <f t="shared" si="2"/>
        <v/>
      </c>
      <c r="J6" s="2" t="str">
        <f>IF(AND(G6="○",I6="○"),"○","")</f>
        <v/>
      </c>
    </row>
    <row r="7" spans="2:10" ht="20.100000000000001" customHeight="1" x14ac:dyDescent="0.15">
      <c r="B7" s="2" t="str">
        <f>'事業所別補助金額一覧表（７月から12月分）'!A11&amp;'事業所別補助金額一覧表（７月から12月分）'!E11&amp;'事業所別補助金額一覧表（７月から12月分）'!G11</f>
        <v/>
      </c>
      <c r="C7" s="2">
        <f>IF(AND('事業所別補助金額一覧表（７月から12月分）'!A11&lt;&gt;"",'事業所別補助金額一覧表（７月から12月分）'!E11&lt;&gt;"",'事業所別補助金額一覧表（７月から12月分）'!G11&lt;&gt;""),COUNTIF($B$2:$B$22,B7),0)</f>
        <v>0</v>
      </c>
      <c r="D7" s="2" t="str">
        <f t="shared" si="0"/>
        <v/>
      </c>
      <c r="F7" s="2" t="str">
        <f>'事業所別補助金額一覧表（７月から12月分）'!A11&amp;'事業所別補助金額一覧表（７月から12月分）'!K11</f>
        <v/>
      </c>
      <c r="G7" s="2" t="str">
        <f>IF(OR('事業所別補助金額一覧表（７月から12月分）'!A11="高齢者福祉施設・訪問系２の１",'事業所別補助金額一覧表（７月から12月分）'!A11="高齢者福祉施設・訪問系２の２",'事業所別補助金額一覧表（７月から12月分）'!A11="障がい福祉施設・訪問系１",'事業所別補助金額一覧表（７月から12月分）'!A11="障がい福祉施設・訪問系２",'事業所別補助金額一覧表（７月から12月分）'!A11="障がい福祉施設・訪問系３"),"○","")</f>
        <v/>
      </c>
      <c r="H7" s="3">
        <f>IF(AND('事業所別補助金額一覧表（７月から12月分）'!A11&lt;&gt;"",'事業所別補助金額一覧表（７月から12月分）'!K11&lt;&gt;""),COUNTIF($F$2:$F$22,F7),0)</f>
        <v>0</v>
      </c>
      <c r="I7" s="2" t="str">
        <f t="shared" si="2"/>
        <v/>
      </c>
      <c r="J7" s="2" t="str">
        <f>IF(AND(G7="○",I7="○"),"○","")</f>
        <v/>
      </c>
    </row>
    <row r="8" spans="2:10" ht="20.100000000000001" customHeight="1" x14ac:dyDescent="0.15">
      <c r="B8" s="2" t="str">
        <f>'事業所別補助金額一覧表（７月から12月分）'!A12&amp;'事業所別補助金額一覧表（７月から12月分）'!E12&amp;'事業所別補助金額一覧表（７月から12月分）'!G12</f>
        <v/>
      </c>
      <c r="C8" s="2">
        <f>IF(AND('事業所別補助金額一覧表（７月から12月分）'!A12&lt;&gt;"",'事業所別補助金額一覧表（７月から12月分）'!E12&lt;&gt;"",'事業所別補助金額一覧表（７月から12月分）'!G12&lt;&gt;""),COUNTIF($B$2:$B$22,B8),0)</f>
        <v>0</v>
      </c>
      <c r="D8" s="2" t="str">
        <f t="shared" si="0"/>
        <v/>
      </c>
      <c r="F8" s="2" t="str">
        <f>'事業所別補助金額一覧表（７月から12月分）'!A12&amp;'事業所別補助金額一覧表（７月から12月分）'!K12</f>
        <v/>
      </c>
      <c r="G8" s="2" t="str">
        <f>IF(OR('事業所別補助金額一覧表（７月から12月分）'!A12="高齢者福祉施設・訪問系２の１",'事業所別補助金額一覧表（７月から12月分）'!A12="高齢者福祉施設・訪問系２の２",'事業所別補助金額一覧表（７月から12月分）'!A12="障がい福祉施設・訪問系１",'事業所別補助金額一覧表（７月から12月分）'!A12="障がい福祉施設・訪問系２",'事業所別補助金額一覧表（７月から12月分）'!A12="障がい福祉施設・訪問系３"),"○","")</f>
        <v/>
      </c>
      <c r="H8" s="3">
        <f>IF(AND('事業所別補助金額一覧表（７月から12月分）'!A12&lt;&gt;"",'事業所別補助金額一覧表（７月から12月分）'!K12&lt;&gt;""),COUNTIF($F$2:$F$22,F8),0)</f>
        <v>0</v>
      </c>
      <c r="I8" s="2" t="str">
        <f>IF(H8&gt;1,"○","")</f>
        <v/>
      </c>
      <c r="J8" s="2" t="str">
        <f t="shared" si="1"/>
        <v/>
      </c>
    </row>
    <row r="9" spans="2:10" ht="20.100000000000001" customHeight="1" x14ac:dyDescent="0.15">
      <c r="B9" s="2" t="str">
        <f>'事業所別補助金額一覧表（７月から12月分）'!A13&amp;'事業所別補助金額一覧表（７月から12月分）'!E13&amp;'事業所別補助金額一覧表（７月から12月分）'!G13</f>
        <v/>
      </c>
      <c r="C9" s="2">
        <f>IF(AND('事業所別補助金額一覧表（７月から12月分）'!A13&lt;&gt;"",'事業所別補助金額一覧表（７月から12月分）'!E13&lt;&gt;"",'事業所別補助金額一覧表（７月から12月分）'!G13&lt;&gt;""),COUNTIF($B$2:$B$22,B9),0)</f>
        <v>0</v>
      </c>
      <c r="D9" s="2" t="str">
        <f t="shared" si="0"/>
        <v/>
      </c>
      <c r="F9" s="2" t="str">
        <f>'事業所別補助金額一覧表（７月から12月分）'!A13&amp;'事業所別補助金額一覧表（７月から12月分）'!K13</f>
        <v/>
      </c>
      <c r="G9" s="2" t="str">
        <f>IF(OR('事業所別補助金額一覧表（７月から12月分）'!A13="高齢者福祉施設・訪問系２の１",'事業所別補助金額一覧表（７月から12月分）'!A13="高齢者福祉施設・訪問系２の２",'事業所別補助金額一覧表（７月から12月分）'!A13="障がい福祉施設・訪問系１",'事業所別補助金額一覧表（７月から12月分）'!A13="障がい福祉施設・訪問系２",'事業所別補助金額一覧表（７月から12月分）'!A13="障がい福祉施設・訪問系３"),"○","")</f>
        <v/>
      </c>
      <c r="H9" s="3">
        <f>IF(AND('事業所別補助金額一覧表（７月から12月分）'!A13&lt;&gt;"",'事業所別補助金額一覧表（７月から12月分）'!K13&lt;&gt;""),COUNTIF($F$2:$F$22,F9),0)</f>
        <v>0</v>
      </c>
      <c r="I9" s="2" t="str">
        <f t="shared" si="2"/>
        <v/>
      </c>
      <c r="J9" s="2" t="str">
        <f t="shared" si="1"/>
        <v/>
      </c>
    </row>
    <row r="10" spans="2:10" ht="20.100000000000001" customHeight="1" x14ac:dyDescent="0.15">
      <c r="B10" s="2" t="str">
        <f>'事業所別補助金額一覧表（７月から12月分）'!A14&amp;'事業所別補助金額一覧表（７月から12月分）'!E14&amp;'事業所別補助金額一覧表（７月から12月分）'!G14</f>
        <v/>
      </c>
      <c r="C10" s="2">
        <f>IF(AND('事業所別補助金額一覧表（７月から12月分）'!A14&lt;&gt;"",'事業所別補助金額一覧表（７月から12月分）'!E14&lt;&gt;"",'事業所別補助金額一覧表（７月から12月分）'!G14&lt;&gt;""),COUNTIF($B$2:$B$22,B10),0)</f>
        <v>0</v>
      </c>
      <c r="D10" s="2" t="str">
        <f t="shared" si="0"/>
        <v/>
      </c>
      <c r="F10" s="2" t="str">
        <f>'事業所別補助金額一覧表（７月から12月分）'!A14&amp;'事業所別補助金額一覧表（７月から12月分）'!K14</f>
        <v/>
      </c>
      <c r="G10" s="2" t="str">
        <f>IF(OR('事業所別補助金額一覧表（７月から12月分）'!A14="高齢者福祉施設・訪問系２の１",'事業所別補助金額一覧表（７月から12月分）'!A14="高齢者福祉施設・訪問系２の２",'事業所別補助金額一覧表（７月から12月分）'!A14="障がい福祉施設・訪問系１",'事業所別補助金額一覧表（７月から12月分）'!A14="障がい福祉施設・訪問系２",'事業所別補助金額一覧表（７月から12月分）'!A14="障がい福祉施設・訪問系３"),"○","")</f>
        <v/>
      </c>
      <c r="H10" s="3">
        <f>IF(AND('事業所別補助金額一覧表（７月から12月分）'!A14&lt;&gt;"",'事業所別補助金額一覧表（７月から12月分）'!K14&lt;&gt;""),COUNTIF($F$2:$F$22,F10),0)</f>
        <v>0</v>
      </c>
      <c r="I10" s="2" t="str">
        <f t="shared" si="2"/>
        <v/>
      </c>
      <c r="J10" s="2" t="str">
        <f t="shared" si="1"/>
        <v/>
      </c>
    </row>
    <row r="11" spans="2:10" ht="20.100000000000001" customHeight="1" x14ac:dyDescent="0.15">
      <c r="B11" s="2" t="str">
        <f>'事業所別補助金額一覧表（７月から12月分）'!A15&amp;'事業所別補助金額一覧表（７月から12月分）'!E15&amp;'事業所別補助金額一覧表（７月から12月分）'!G15</f>
        <v/>
      </c>
      <c r="C11" s="2">
        <f>IF(AND('事業所別補助金額一覧表（７月から12月分）'!A15&lt;&gt;"",'事業所別補助金額一覧表（７月から12月分）'!E15&lt;&gt;"",'事業所別補助金額一覧表（７月から12月分）'!G15&lt;&gt;""),COUNTIF($B$2:$B$22,B11),0)</f>
        <v>0</v>
      </c>
      <c r="D11" s="2" t="str">
        <f t="shared" si="0"/>
        <v/>
      </c>
      <c r="F11" s="2" t="str">
        <f>'事業所別補助金額一覧表（７月から12月分）'!A15&amp;'事業所別補助金額一覧表（７月から12月分）'!K15</f>
        <v/>
      </c>
      <c r="G11" s="2" t="str">
        <f>IF(OR('事業所別補助金額一覧表（７月から12月分）'!A15="高齢者福祉施設・訪問系２の１",'事業所別補助金額一覧表（７月から12月分）'!A15="高齢者福祉施設・訪問系２の２",'事業所別補助金額一覧表（７月から12月分）'!A15="障がい福祉施設・訪問系１",'事業所別補助金額一覧表（７月から12月分）'!A15="障がい福祉施設・訪問系２",'事業所別補助金額一覧表（７月から12月分）'!A15="障がい福祉施設・訪問系３"),"○","")</f>
        <v/>
      </c>
      <c r="H11" s="3">
        <f>IF(AND('事業所別補助金額一覧表（７月から12月分）'!A15&lt;&gt;"",'事業所別補助金額一覧表（７月から12月分）'!K15&lt;&gt;""),COUNTIF($F$2:$F$22,F11),0)</f>
        <v>0</v>
      </c>
      <c r="I11" s="2" t="str">
        <f t="shared" si="2"/>
        <v/>
      </c>
      <c r="J11" s="2" t="str">
        <f t="shared" si="1"/>
        <v/>
      </c>
    </row>
    <row r="12" spans="2:10" ht="20.100000000000001" customHeight="1" x14ac:dyDescent="0.15">
      <c r="B12" s="2" t="str">
        <f>'事業所別補助金額一覧表（７月から12月分）'!A16&amp;'事業所別補助金額一覧表（７月から12月分）'!E16&amp;'事業所別補助金額一覧表（７月から12月分）'!G16</f>
        <v/>
      </c>
      <c r="C12" s="2">
        <f>IF(AND('事業所別補助金額一覧表（７月から12月分）'!A16&lt;&gt;"",'事業所別補助金額一覧表（７月から12月分）'!E16&lt;&gt;"",'事業所別補助金額一覧表（７月から12月分）'!G16&lt;&gt;""),COUNTIF($B$2:$B$22,B12),0)</f>
        <v>0</v>
      </c>
      <c r="D12" s="2" t="str">
        <f t="shared" si="0"/>
        <v/>
      </c>
      <c r="F12" s="2" t="str">
        <f>'事業所別補助金額一覧表（７月から12月分）'!A16&amp;'事業所別補助金額一覧表（７月から12月分）'!K16</f>
        <v/>
      </c>
      <c r="G12" s="2" t="str">
        <f>IF(OR('事業所別補助金額一覧表（７月から12月分）'!A16="高齢者福祉施設・訪問系２の１",'事業所別補助金額一覧表（７月から12月分）'!A16="高齢者福祉施設・訪問系２の２",'事業所別補助金額一覧表（７月から12月分）'!A16="障がい福祉施設・訪問系１",'事業所別補助金額一覧表（７月から12月分）'!A16="障がい福祉施設・訪問系２",'事業所別補助金額一覧表（７月から12月分）'!A16="障がい福祉施設・訪問系３"),"○","")</f>
        <v/>
      </c>
      <c r="H12" s="3">
        <f>IF(AND('事業所別補助金額一覧表（７月から12月分）'!A16&lt;&gt;"",'事業所別補助金額一覧表（７月から12月分）'!K16&lt;&gt;""),COUNTIF($F$2:$F$22,F12),0)</f>
        <v>0</v>
      </c>
      <c r="I12" s="2" t="str">
        <f t="shared" si="2"/>
        <v/>
      </c>
      <c r="J12" s="2" t="str">
        <f t="shared" si="1"/>
        <v/>
      </c>
    </row>
    <row r="13" spans="2:10" ht="20.100000000000001" customHeight="1" x14ac:dyDescent="0.15">
      <c r="B13" s="2" t="str">
        <f>'事業所別補助金額一覧表（７月から12月分）'!A17&amp;'事業所別補助金額一覧表（７月から12月分）'!E17&amp;'事業所別補助金額一覧表（７月から12月分）'!G17</f>
        <v/>
      </c>
      <c r="C13" s="2">
        <f>IF(AND('事業所別補助金額一覧表（７月から12月分）'!A17&lt;&gt;"",'事業所別補助金額一覧表（７月から12月分）'!E17&lt;&gt;"",'事業所別補助金額一覧表（７月から12月分）'!G17&lt;&gt;""),COUNTIF($B$2:$B$22,B13),0)</f>
        <v>0</v>
      </c>
      <c r="D13" s="2" t="str">
        <f t="shared" si="0"/>
        <v/>
      </c>
      <c r="F13" s="2" t="str">
        <f>'事業所別補助金額一覧表（７月から12月分）'!A17&amp;'事業所別補助金額一覧表（７月から12月分）'!K17</f>
        <v/>
      </c>
      <c r="G13" s="2" t="str">
        <f>IF(OR('事業所別補助金額一覧表（７月から12月分）'!A17="高齢者福祉施設・訪問系２の１",'事業所別補助金額一覧表（７月から12月分）'!A17="高齢者福祉施設・訪問系２の２",'事業所別補助金額一覧表（７月から12月分）'!A17="障がい福祉施設・訪問系１",'事業所別補助金額一覧表（７月から12月分）'!A17="障がい福祉施設・訪問系２",'事業所別補助金額一覧表（７月から12月分）'!A17="障がい福祉施設・訪問系３"),"○","")</f>
        <v/>
      </c>
      <c r="H13" s="3">
        <f>IF(AND('事業所別補助金額一覧表（７月から12月分）'!A17&lt;&gt;"",'事業所別補助金額一覧表（７月から12月分）'!K17&lt;&gt;""),COUNTIF($F$2:$F$22,F13),0)</f>
        <v>0</v>
      </c>
      <c r="I13" s="2" t="str">
        <f t="shared" si="2"/>
        <v/>
      </c>
      <c r="J13" s="2" t="str">
        <f t="shared" si="1"/>
        <v/>
      </c>
    </row>
    <row r="14" spans="2:10" ht="20.100000000000001" customHeight="1" x14ac:dyDescent="0.15">
      <c r="B14" s="2" t="str">
        <f>'事業所別補助金額一覧表（７月から12月分）'!A18&amp;'事業所別補助金額一覧表（７月から12月分）'!E18&amp;'事業所別補助金額一覧表（７月から12月分）'!G18</f>
        <v/>
      </c>
      <c r="C14" s="2">
        <f>IF(AND('事業所別補助金額一覧表（７月から12月分）'!A18&lt;&gt;"",'事業所別補助金額一覧表（７月から12月分）'!E18&lt;&gt;"",'事業所別補助金額一覧表（７月から12月分）'!G18&lt;&gt;""),COUNTIF($B$2:$B$22,B14),0)</f>
        <v>0</v>
      </c>
      <c r="D14" s="2" t="str">
        <f t="shared" si="0"/>
        <v/>
      </c>
      <c r="F14" s="2" t="str">
        <f>'事業所別補助金額一覧表（７月から12月分）'!A18&amp;'事業所別補助金額一覧表（７月から12月分）'!K18</f>
        <v/>
      </c>
      <c r="G14" s="2" t="str">
        <f>IF(OR('事業所別補助金額一覧表（７月から12月分）'!A18="高齢者福祉施設・訪問系２の１",'事業所別補助金額一覧表（７月から12月分）'!A18="高齢者福祉施設・訪問系２の２",'事業所別補助金額一覧表（７月から12月分）'!A18="障がい福祉施設・訪問系１",'事業所別補助金額一覧表（７月から12月分）'!A18="障がい福祉施設・訪問系２",'事業所別補助金額一覧表（７月から12月分）'!A18="障がい福祉施設・訪問系３"),"○","")</f>
        <v/>
      </c>
      <c r="H14" s="3">
        <f>IF(AND('事業所別補助金額一覧表（７月から12月分）'!A18&lt;&gt;"",'事業所別補助金額一覧表（７月から12月分）'!K18&lt;&gt;""),COUNTIF($F$2:$F$22,F14),0)</f>
        <v>0</v>
      </c>
      <c r="I14" s="2" t="str">
        <f t="shared" si="2"/>
        <v/>
      </c>
      <c r="J14" s="2" t="str">
        <f t="shared" si="1"/>
        <v/>
      </c>
    </row>
    <row r="15" spans="2:10" ht="20.100000000000001" customHeight="1" x14ac:dyDescent="0.15">
      <c r="B15" s="2" t="str">
        <f>'事業所別補助金額一覧表（７月から12月分）'!A19&amp;'事業所別補助金額一覧表（７月から12月分）'!E19&amp;'事業所別補助金額一覧表（７月から12月分）'!G19</f>
        <v/>
      </c>
      <c r="C15" s="2">
        <f>IF(AND('事業所別補助金額一覧表（７月から12月分）'!A19&lt;&gt;"",'事業所別補助金額一覧表（７月から12月分）'!E19&lt;&gt;"",'事業所別補助金額一覧表（７月から12月分）'!G19&lt;&gt;""),COUNTIF($B$2:$B$22,B15),0)</f>
        <v>0</v>
      </c>
      <c r="D15" s="2" t="str">
        <f t="shared" si="0"/>
        <v/>
      </c>
      <c r="F15" s="2" t="str">
        <f>'事業所別補助金額一覧表（７月から12月分）'!A19&amp;'事業所別補助金額一覧表（７月から12月分）'!K19</f>
        <v/>
      </c>
      <c r="G15" s="2" t="str">
        <f>IF(OR('事業所別補助金額一覧表（７月から12月分）'!A19="高齢者福祉施設・訪問系２の１",'事業所別補助金額一覧表（７月から12月分）'!A19="高齢者福祉施設・訪問系２の２",'事業所別補助金額一覧表（７月から12月分）'!A19="障がい福祉施設・訪問系１",'事業所別補助金額一覧表（７月から12月分）'!A19="障がい福祉施設・訪問系２",'事業所別補助金額一覧表（７月から12月分）'!A19="障がい福祉施設・訪問系３"),"○","")</f>
        <v/>
      </c>
      <c r="H15" s="3">
        <f>IF(AND('事業所別補助金額一覧表（７月から12月分）'!A19&lt;&gt;"",'事業所別補助金額一覧表（７月から12月分）'!K19&lt;&gt;""),COUNTIF($F$2:$F$22,F15),0)</f>
        <v>0</v>
      </c>
      <c r="I15" s="2" t="str">
        <f t="shared" si="2"/>
        <v/>
      </c>
      <c r="J15" s="2" t="str">
        <f t="shared" si="1"/>
        <v/>
      </c>
    </row>
    <row r="16" spans="2:10" ht="20.100000000000001" customHeight="1" x14ac:dyDescent="0.15">
      <c r="B16" s="2" t="str">
        <f>'事業所別補助金額一覧表（７月から12月分）'!A20&amp;'事業所別補助金額一覧表（７月から12月分）'!E20&amp;'事業所別補助金額一覧表（７月から12月分）'!G20</f>
        <v/>
      </c>
      <c r="C16" s="2">
        <f>IF(AND('事業所別補助金額一覧表（７月から12月分）'!A20&lt;&gt;"",'事業所別補助金額一覧表（７月から12月分）'!E20&lt;&gt;"",'事業所別補助金額一覧表（７月から12月分）'!G20&lt;&gt;""),COUNTIF($B$2:$B$22,B16),0)</f>
        <v>0</v>
      </c>
      <c r="D16" s="2" t="str">
        <f t="shared" si="0"/>
        <v/>
      </c>
      <c r="F16" s="2" t="str">
        <f>'事業所別補助金額一覧表（７月から12月分）'!A20&amp;'事業所別補助金額一覧表（７月から12月分）'!K20</f>
        <v/>
      </c>
      <c r="G16" s="2" t="str">
        <f>IF(OR('事業所別補助金額一覧表（７月から12月分）'!A20="高齢者福祉施設・訪問系２の１",'事業所別補助金額一覧表（７月から12月分）'!A20="高齢者福祉施設・訪問系２の２",'事業所別補助金額一覧表（７月から12月分）'!A20="障がい福祉施設・訪問系１",'事業所別補助金額一覧表（７月から12月分）'!A20="障がい福祉施設・訪問系２",'事業所別補助金額一覧表（７月から12月分）'!A20="障がい福祉施設・訪問系３"),"○","")</f>
        <v/>
      </c>
      <c r="H16" s="3">
        <f>IF(AND('事業所別補助金額一覧表（７月から12月分）'!A20&lt;&gt;"",'事業所別補助金額一覧表（７月から12月分）'!K20&lt;&gt;""),COUNTIF($F$2:$F$22,F16),0)</f>
        <v>0</v>
      </c>
      <c r="I16" s="2" t="str">
        <f t="shared" si="2"/>
        <v/>
      </c>
      <c r="J16" s="2" t="str">
        <f t="shared" si="1"/>
        <v/>
      </c>
    </row>
    <row r="17" spans="2:10" ht="20.100000000000001" customHeight="1" x14ac:dyDescent="0.15">
      <c r="B17" s="2" t="str">
        <f>'事業所別補助金額一覧表（７月から12月分）'!A21&amp;'事業所別補助金額一覧表（７月から12月分）'!E21&amp;'事業所別補助金額一覧表（７月から12月分）'!G21</f>
        <v/>
      </c>
      <c r="C17" s="2">
        <f>IF(AND('事業所別補助金額一覧表（７月から12月分）'!A21&lt;&gt;"",'事業所別補助金額一覧表（７月から12月分）'!E21&lt;&gt;"",'事業所別補助金額一覧表（７月から12月分）'!G21&lt;&gt;""),COUNTIF($B$2:$B$22,B17),0)</f>
        <v>0</v>
      </c>
      <c r="D17" s="2" t="str">
        <f t="shared" si="0"/>
        <v/>
      </c>
      <c r="F17" s="2" t="str">
        <f>'事業所別補助金額一覧表（７月から12月分）'!A21&amp;'事業所別補助金額一覧表（７月から12月分）'!K21</f>
        <v/>
      </c>
      <c r="G17" s="2" t="str">
        <f>IF(OR('事業所別補助金額一覧表（７月から12月分）'!A21="高齢者福祉施設・訪問系２の１",'事業所別補助金額一覧表（７月から12月分）'!A21="高齢者福祉施設・訪問系２の２",'事業所別補助金額一覧表（７月から12月分）'!A21="障がい福祉施設・訪問系１",'事業所別補助金額一覧表（７月から12月分）'!A21="障がい福祉施設・訪問系２",'事業所別補助金額一覧表（７月から12月分）'!A21="障がい福祉施設・訪問系３"),"○","")</f>
        <v/>
      </c>
      <c r="H17" s="3">
        <f>IF(AND('事業所別補助金額一覧表（７月から12月分）'!A21&lt;&gt;"",'事業所別補助金額一覧表（７月から12月分）'!K21&lt;&gt;""),COUNTIF($F$2:$F$22,F17),0)</f>
        <v>0</v>
      </c>
      <c r="I17" s="2" t="str">
        <f t="shared" si="2"/>
        <v/>
      </c>
      <c r="J17" s="2" t="str">
        <f t="shared" si="1"/>
        <v/>
      </c>
    </row>
    <row r="18" spans="2:10" ht="20.100000000000001" customHeight="1" x14ac:dyDescent="0.15">
      <c r="B18" s="2" t="str">
        <f>'事業所別補助金額一覧表（７月から12月分）'!A22&amp;'事業所別補助金額一覧表（７月から12月分）'!E22&amp;'事業所別補助金額一覧表（７月から12月分）'!G22</f>
        <v/>
      </c>
      <c r="C18" s="2">
        <f>IF(AND('事業所別補助金額一覧表（７月から12月分）'!A22&lt;&gt;"",'事業所別補助金額一覧表（７月から12月分）'!E22&lt;&gt;"",'事業所別補助金額一覧表（７月から12月分）'!G22&lt;&gt;""),COUNTIF($B$2:$B$22,B18),0)</f>
        <v>0</v>
      </c>
      <c r="D18" s="2" t="str">
        <f t="shared" si="0"/>
        <v/>
      </c>
      <c r="F18" s="2" t="str">
        <f>'事業所別補助金額一覧表（７月から12月分）'!A22&amp;'事業所別補助金額一覧表（７月から12月分）'!K22</f>
        <v/>
      </c>
      <c r="G18" s="2" t="str">
        <f>IF(OR('事業所別補助金額一覧表（７月から12月分）'!A22="高齢者福祉施設・訪問系２の１",'事業所別補助金額一覧表（７月から12月分）'!A22="高齢者福祉施設・訪問系２の２",'事業所別補助金額一覧表（７月から12月分）'!A22="障がい福祉施設・訪問系１",'事業所別補助金額一覧表（７月から12月分）'!A22="障がい福祉施設・訪問系２",'事業所別補助金額一覧表（７月から12月分）'!A22="障がい福祉施設・訪問系３"),"○","")</f>
        <v/>
      </c>
      <c r="H18" s="3">
        <f>IF(AND('事業所別補助金額一覧表（７月から12月分）'!A22&lt;&gt;"",'事業所別補助金額一覧表（７月から12月分）'!K22&lt;&gt;""),COUNTIF($F$2:$F$22,F18),0)</f>
        <v>0</v>
      </c>
      <c r="I18" s="2" t="str">
        <f t="shared" si="2"/>
        <v/>
      </c>
      <c r="J18" s="2" t="str">
        <f t="shared" si="1"/>
        <v/>
      </c>
    </row>
    <row r="19" spans="2:10" ht="20.100000000000001" customHeight="1" x14ac:dyDescent="0.15">
      <c r="B19" s="2" t="str">
        <f>'事業所別補助金額一覧表（７月から12月分）'!A23&amp;'事業所別補助金額一覧表（７月から12月分）'!E23&amp;'事業所別補助金額一覧表（７月から12月分）'!G23</f>
        <v/>
      </c>
      <c r="C19" s="2">
        <f>IF(AND('事業所別補助金額一覧表（７月から12月分）'!A23&lt;&gt;"",'事業所別補助金額一覧表（７月から12月分）'!E23&lt;&gt;"",'事業所別補助金額一覧表（７月から12月分）'!G23&lt;&gt;""),COUNTIF($B$2:$B$22,B19),0)</f>
        <v>0</v>
      </c>
      <c r="D19" s="2" t="str">
        <f t="shared" si="0"/>
        <v/>
      </c>
      <c r="F19" s="2" t="str">
        <f>'事業所別補助金額一覧表（７月から12月分）'!A23&amp;'事業所別補助金額一覧表（７月から12月分）'!K23</f>
        <v/>
      </c>
      <c r="G19" s="2" t="str">
        <f>IF(OR('事業所別補助金額一覧表（７月から12月分）'!A23="高齢者福祉施設・訪問系２の１",'事業所別補助金額一覧表（７月から12月分）'!A23="高齢者福祉施設・訪問系２の２",'事業所別補助金額一覧表（７月から12月分）'!A23="障がい福祉施設・訪問系１",'事業所別補助金額一覧表（７月から12月分）'!A23="障がい福祉施設・訪問系２",'事業所別補助金額一覧表（７月から12月分）'!A23="障がい福祉施設・訪問系３"),"○","")</f>
        <v/>
      </c>
      <c r="H19" s="3">
        <f>IF(AND('事業所別補助金額一覧表（７月から12月分）'!A23&lt;&gt;"",'事業所別補助金額一覧表（７月から12月分）'!K23&lt;&gt;""),COUNTIF($F$2:$F$22,F19),0)</f>
        <v>0</v>
      </c>
      <c r="I19" s="2" t="str">
        <f t="shared" si="2"/>
        <v/>
      </c>
      <c r="J19" s="2" t="str">
        <f t="shared" si="1"/>
        <v/>
      </c>
    </row>
    <row r="20" spans="2:10" ht="20.100000000000001" customHeight="1" x14ac:dyDescent="0.15">
      <c r="B20" s="2" t="str">
        <f>'事業所別補助金額一覧表（７月から12月分）'!A24&amp;'事業所別補助金額一覧表（７月から12月分）'!E24&amp;'事業所別補助金額一覧表（７月から12月分）'!G24</f>
        <v/>
      </c>
      <c r="C20" s="2">
        <f>IF(AND('事業所別補助金額一覧表（７月から12月分）'!A24&lt;&gt;"",'事業所別補助金額一覧表（７月から12月分）'!E24&lt;&gt;"",'事業所別補助金額一覧表（７月から12月分）'!G24&lt;&gt;""),COUNTIF($B$2:$B$22,B20),0)</f>
        <v>0</v>
      </c>
      <c r="D20" s="2" t="str">
        <f t="shared" si="0"/>
        <v/>
      </c>
      <c r="F20" s="2" t="str">
        <f>'事業所別補助金額一覧表（７月から12月分）'!A24&amp;'事業所別補助金額一覧表（７月から12月分）'!K24</f>
        <v/>
      </c>
      <c r="G20" s="2" t="str">
        <f>IF(OR('事業所別補助金額一覧表（７月から12月分）'!A24="高齢者福祉施設・訪問系２の１",'事業所別補助金額一覧表（７月から12月分）'!A24="高齢者福祉施設・訪問系２の２",'事業所別補助金額一覧表（７月から12月分）'!A24="障がい福祉施設・訪問系１",'事業所別補助金額一覧表（７月から12月分）'!A24="障がい福祉施設・訪問系２",'事業所別補助金額一覧表（７月から12月分）'!A24="障がい福祉施設・訪問系３"),"○","")</f>
        <v/>
      </c>
      <c r="H20" s="3">
        <f>IF(AND('事業所別補助金額一覧表（７月から12月分）'!A24&lt;&gt;"",'事業所別補助金額一覧表（７月から12月分）'!K24&lt;&gt;""),COUNTIF($F$2:$F$22,F20),0)</f>
        <v>0</v>
      </c>
      <c r="I20" s="2" t="str">
        <f t="shared" si="2"/>
        <v/>
      </c>
      <c r="J20" s="2" t="str">
        <f t="shared" si="1"/>
        <v/>
      </c>
    </row>
    <row r="21" spans="2:10" ht="20.100000000000001" customHeight="1" x14ac:dyDescent="0.15">
      <c r="B21" s="2" t="str">
        <f>'事業所別補助金額一覧表（７月から12月分）'!A25&amp;'事業所別補助金額一覧表（７月から12月分）'!E25&amp;'事業所別補助金額一覧表（７月から12月分）'!G25</f>
        <v/>
      </c>
      <c r="C21" s="2">
        <f>IF(AND('事業所別補助金額一覧表（７月から12月分）'!A25&lt;&gt;"",'事業所別補助金額一覧表（７月から12月分）'!E25&lt;&gt;"",'事業所別補助金額一覧表（７月から12月分）'!G25&lt;&gt;""),COUNTIF($B$2:$B$22,B21),0)</f>
        <v>0</v>
      </c>
      <c r="D21" s="2" t="str">
        <f t="shared" si="0"/>
        <v/>
      </c>
      <c r="F21" s="2" t="str">
        <f>'事業所別補助金額一覧表（７月から12月分）'!A25&amp;'事業所別補助金額一覧表（７月から12月分）'!K25</f>
        <v/>
      </c>
      <c r="G21" s="2" t="str">
        <f>IF(OR('事業所別補助金額一覧表（７月から12月分）'!A25="高齢者福祉施設・訪問系２の１",'事業所別補助金額一覧表（７月から12月分）'!A25="高齢者福祉施設・訪問系２の２",'事業所別補助金額一覧表（７月から12月分）'!A25="障がい福祉施設・訪問系１",'事業所別補助金額一覧表（７月から12月分）'!A25="障がい福祉施設・訪問系２",'事業所別補助金額一覧表（７月から12月分）'!A25="障がい福祉施設・訪問系３"),"○","")</f>
        <v/>
      </c>
      <c r="H21" s="3">
        <f>IF(AND('事業所別補助金額一覧表（７月から12月分）'!A25&lt;&gt;"",'事業所別補助金額一覧表（７月から12月分）'!K25&lt;&gt;""),COUNTIF($F$2:$F$22,F21),0)</f>
        <v>0</v>
      </c>
      <c r="I21" s="2" t="str">
        <f t="shared" si="2"/>
        <v/>
      </c>
      <c r="J21" s="2" t="str">
        <f t="shared" si="1"/>
        <v/>
      </c>
    </row>
    <row r="22" spans="2:10" ht="20.100000000000001" customHeight="1" x14ac:dyDescent="0.15">
      <c r="B22" s="2" t="str">
        <f>'事業所別補助金額一覧表（７月から12月分）'!A26&amp;'事業所別補助金額一覧表（７月から12月分）'!E26&amp;'事業所別補助金額一覧表（７月から12月分）'!G26</f>
        <v/>
      </c>
      <c r="C22" s="2">
        <f>IF(AND('事業所別補助金額一覧表（７月から12月分）'!A26&lt;&gt;"",'事業所別補助金額一覧表（７月から12月分）'!E26&lt;&gt;"",'事業所別補助金額一覧表（７月から12月分）'!G26&lt;&gt;""),COUNTIF($B$2:$B$22,B22),0)</f>
        <v>0</v>
      </c>
      <c r="D22" s="2" t="str">
        <f t="shared" si="0"/>
        <v/>
      </c>
      <c r="F22" s="2" t="str">
        <f>'事業所別補助金額一覧表（７月から12月分）'!A26&amp;'事業所別補助金額一覧表（７月から12月分）'!K26</f>
        <v/>
      </c>
      <c r="G22" s="2" t="str">
        <f>IF(OR('事業所別補助金額一覧表（７月から12月分）'!A26="高齢者福祉施設・訪問系２の１",'事業所別補助金額一覧表（７月から12月分）'!A26="高齢者福祉施設・訪問系２の２",'事業所別補助金額一覧表（７月から12月分）'!A26="障がい福祉施設・訪問系１",'事業所別補助金額一覧表（７月から12月分）'!A26="障がい福祉施設・訪問系２",'事業所別補助金額一覧表（７月から12月分）'!A26="障がい福祉施設・訪問系３"),"○","")</f>
        <v/>
      </c>
      <c r="H22" s="3">
        <f>IF(AND('事業所別補助金額一覧表（７月から12月分）'!A26&lt;&gt;"",'事業所別補助金額一覧表（７月から12月分）'!K26&lt;&gt;""),COUNTIF($F$2:$F$22,F22),0)</f>
        <v>0</v>
      </c>
      <c r="I22" s="2" t="str">
        <f t="shared" si="2"/>
        <v/>
      </c>
      <c r="J22" s="2" t="str">
        <f t="shared" si="1"/>
        <v/>
      </c>
    </row>
    <row r="23" spans="2:10" ht="20.100000000000001" customHeight="1" x14ac:dyDescent="0.15">
      <c r="D23" s="7">
        <f>COUNTIF(D2:D22,"○")</f>
        <v>0</v>
      </c>
      <c r="I23" s="5"/>
      <c r="J23">
        <f>COUNTIF(J2:J22,"○")</f>
        <v>0</v>
      </c>
    </row>
    <row r="24" spans="2:10" ht="20.100000000000001" customHeight="1" x14ac:dyDescent="0.15">
      <c r="D24" s="6"/>
      <c r="I24" s="4" t="str">
        <f>IF(I23&gt;1,"長寿支援課より確認させていただく場合がありますので、留意事項をご確認ください。","")</f>
        <v/>
      </c>
      <c r="J24" s="6"/>
    </row>
    <row r="25" spans="2:10" ht="20.100000000000001" customHeight="1"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workbookViewId="0">
      <selection activeCell="J23" sqref="J23"/>
    </sheetView>
  </sheetViews>
  <sheetFormatPr defaultRowHeight="13.5" x14ac:dyDescent="0.15"/>
  <cols>
    <col min="2" max="2" width="38.5" customWidth="1"/>
    <col min="6" max="6" width="29.125" customWidth="1"/>
    <col min="8" max="8" width="9" style="1"/>
  </cols>
  <sheetData>
    <row r="1" spans="2:10" ht="20.100000000000001" customHeight="1" x14ac:dyDescent="0.15"/>
    <row r="2" spans="2:10" ht="20.100000000000001" customHeight="1" x14ac:dyDescent="0.15">
      <c r="B2" s="2" t="str">
        <f>'事業所別補助金額一覧表（１月から３月分）'!A6&amp;'事業所別補助金額一覧表（１月から３月分）'!E6&amp;'事業所別補助金額一覧表（１月から３月分）'!G6</f>
        <v/>
      </c>
      <c r="C2" s="2">
        <f>IF(AND('事業所別補助金額一覧表（１月から３月分）'!A6&lt;&gt;"",'事業所別補助金額一覧表（１月から３月分）'!E6&lt;&gt;"",'事業所別補助金額一覧表（１月から３月分）'!G6&lt;&gt;""),COUNTIF($B$2:$B$22,B2),0)</f>
        <v>0</v>
      </c>
      <c r="D2" s="2" t="str">
        <f>IF(C2&gt;=2,"○","")</f>
        <v/>
      </c>
      <c r="F2" s="2" t="str">
        <f>'事業所別補助金額一覧表（１月から３月分）'!A6&amp;'事業所別補助金額一覧表（１月から３月分）'!K6</f>
        <v/>
      </c>
      <c r="G2" s="2" t="str">
        <f>IF(OR('事業所別補助金額一覧表（１月から３月分）'!A6="高齢者福祉施設・訪問系２の１",'事業所別補助金額一覧表（１月から３月分）'!A6="高齢者福祉施設・訪問系２の２",'事業所別補助金額一覧表（１月から３月分）'!A6="障がい福祉施設・訪問系１",'事業所別補助金額一覧表（１月から３月分）'!A6="障がい福祉施設・訪問系２",'事業所別補助金額一覧表（１月から３月分）'!A6="障がい福祉施設・訪問系３"),"○","")</f>
        <v/>
      </c>
      <c r="H2" s="3">
        <f>IF(AND('事業所別補助金額一覧表（１月から３月分）'!A6&lt;&gt;"",'事業所別補助金額一覧表（１月から３月分）'!K6&lt;&gt;""),COUNTIF($F$2:$F$22,F2),0)</f>
        <v>0</v>
      </c>
      <c r="I2" s="2" t="str">
        <f>IF(H2&gt;1,"○","")</f>
        <v/>
      </c>
      <c r="J2" s="2" t="str">
        <f>IF(AND(G2="○",I2="○"),"○","")</f>
        <v/>
      </c>
    </row>
    <row r="3" spans="2:10" ht="20.100000000000001" customHeight="1" x14ac:dyDescent="0.15">
      <c r="B3" s="2" t="str">
        <f>'事業所別補助金額一覧表（１月から３月分）'!A7&amp;'事業所別補助金額一覧表（１月から３月分）'!E7&amp;'事業所別補助金額一覧表（１月から３月分）'!G7</f>
        <v/>
      </c>
      <c r="C3" s="2">
        <f>IF(AND('事業所別補助金額一覧表（１月から３月分）'!A7&lt;&gt;"",'事業所別補助金額一覧表（１月から３月分）'!E7&lt;&gt;"",'事業所別補助金額一覧表（１月から３月分）'!G7&lt;&gt;""),COUNTIF($B$2:$B$22,B3),0)</f>
        <v>0</v>
      </c>
      <c r="D3" s="2" t="str">
        <f t="shared" ref="D3:D22" si="0">IF(C3&gt;=2,"○","")</f>
        <v/>
      </c>
      <c r="F3" s="2" t="str">
        <f>'事業所別補助金額一覧表（１月から３月分）'!A7&amp;'事業所別補助金額一覧表（１月から３月分）'!K7</f>
        <v/>
      </c>
      <c r="G3" s="2" t="str">
        <f>IF(OR('事業所別補助金額一覧表（１月から３月分）'!A7="高齢者福祉施設・訪問系２の１",'事業所別補助金額一覧表（１月から３月分）'!A7="高齢者福祉施設・訪問系２の２",'事業所別補助金額一覧表（１月から３月分）'!A7="障がい福祉施設・訪問系１",'事業所別補助金額一覧表（１月から３月分）'!A7="障がい福祉施設・訪問系２",'事業所別補助金額一覧表（１月から３月分）'!A7="障がい福祉施設・訪問系３"),"○","")</f>
        <v/>
      </c>
      <c r="H3" s="3">
        <f>IF(AND('事業所別補助金額一覧表（１月から３月分）'!A7&lt;&gt;"",'事業所別補助金額一覧表（１月から３月分）'!K7&lt;&gt;""),COUNTIF($F$2:$F$22,F3),0)</f>
        <v>0</v>
      </c>
      <c r="I3" s="2" t="str">
        <f>IF(H3&gt;1,"○","")</f>
        <v/>
      </c>
      <c r="J3" s="2" t="str">
        <f>IF(AND(G3="○",I3="○"),"○","")</f>
        <v/>
      </c>
    </row>
    <row r="4" spans="2:10" ht="20.100000000000001" customHeight="1" x14ac:dyDescent="0.15">
      <c r="B4" s="2" t="str">
        <f>'事業所別補助金額一覧表（１月から３月分）'!A8&amp;'事業所別補助金額一覧表（１月から３月分）'!E8&amp;'事業所別補助金額一覧表（１月から３月分）'!G8</f>
        <v/>
      </c>
      <c r="C4" s="2">
        <f>IF(AND('事業所別補助金額一覧表（１月から３月分）'!A8&lt;&gt;"",'事業所別補助金額一覧表（１月から３月分）'!E8&lt;&gt;"",'事業所別補助金額一覧表（１月から３月分）'!G8&lt;&gt;""),COUNTIF($B$2:$B$22,B4),0)</f>
        <v>0</v>
      </c>
      <c r="D4" s="2" t="str">
        <f t="shared" si="0"/>
        <v/>
      </c>
      <c r="F4" s="2" t="str">
        <f>'事業所別補助金額一覧表（１月から３月分）'!A8&amp;'事業所別補助金額一覧表（１月から３月分）'!K8</f>
        <v/>
      </c>
      <c r="G4" s="2" t="str">
        <f>IF(OR('事業所別補助金額一覧表（１月から３月分）'!A8="高齢者福祉施設・訪問系２の１",'事業所別補助金額一覧表（１月から３月分）'!A8="高齢者福祉施設・訪問系２の２",'事業所別補助金額一覧表（１月から３月分）'!A8="障がい福祉施設・訪問系１",'事業所別補助金額一覧表（１月から３月分）'!A8="障がい福祉施設・訪問系２",'事業所別補助金額一覧表（１月から３月分）'!A8="障がい福祉施設・訪問系３"),"○","")</f>
        <v/>
      </c>
      <c r="H4" s="3">
        <f>IF(AND('事業所別補助金額一覧表（１月から３月分）'!A8&lt;&gt;"",'事業所別補助金額一覧表（１月から３月分）'!K8&lt;&gt;""),COUNTIF($F$2:$F$22,F4),0)</f>
        <v>0</v>
      </c>
      <c r="I4" s="2" t="str">
        <f t="shared" ref="I4:I22" si="1">IF(H4&gt;1,"○","")</f>
        <v/>
      </c>
      <c r="J4" s="2" t="str">
        <f t="shared" ref="J4:J22" si="2">IF(AND(G4="○",I4="○"),"○","")</f>
        <v/>
      </c>
    </row>
    <row r="5" spans="2:10" ht="20.100000000000001" customHeight="1" x14ac:dyDescent="0.15">
      <c r="B5" s="2" t="str">
        <f>'事業所別補助金額一覧表（１月から３月分）'!A9&amp;'事業所別補助金額一覧表（１月から３月分）'!E9&amp;'事業所別補助金額一覧表（１月から３月分）'!G9</f>
        <v/>
      </c>
      <c r="C5" s="2">
        <f>IF(AND('事業所別補助金額一覧表（１月から３月分）'!A9&lt;&gt;"",'事業所別補助金額一覧表（１月から３月分）'!E9&lt;&gt;"",'事業所別補助金額一覧表（１月から３月分）'!G9&lt;&gt;""),COUNTIF($B$2:$B$22,B5),0)</f>
        <v>0</v>
      </c>
      <c r="D5" s="2" t="str">
        <f t="shared" si="0"/>
        <v/>
      </c>
      <c r="F5" s="2" t="str">
        <f>'事業所別補助金額一覧表（１月から３月分）'!A9&amp;'事業所別補助金額一覧表（１月から３月分）'!K9</f>
        <v/>
      </c>
      <c r="G5" s="2" t="str">
        <f>IF(OR('事業所別補助金額一覧表（１月から３月分）'!A9="高齢者福祉施設・訪問系２の１",'事業所別補助金額一覧表（１月から３月分）'!A9="高齢者福祉施設・訪問系２の２",'事業所別補助金額一覧表（１月から３月分）'!A9="障がい福祉施設・訪問系１",'事業所別補助金額一覧表（１月から３月分）'!A9="障がい福祉施設・訪問系２",'事業所別補助金額一覧表（１月から３月分）'!A9="障がい福祉施設・訪問系３"),"○","")</f>
        <v/>
      </c>
      <c r="H5" s="3">
        <f>IF(AND('事業所別補助金額一覧表（１月から３月分）'!A9&lt;&gt;"",'事業所別補助金額一覧表（１月から３月分）'!K9&lt;&gt;""),COUNTIF($F$2:$F$22,F5),0)</f>
        <v>0</v>
      </c>
      <c r="I5" s="2" t="str">
        <f t="shared" si="1"/>
        <v/>
      </c>
      <c r="J5" s="2" t="str">
        <f t="shared" si="2"/>
        <v/>
      </c>
    </row>
    <row r="6" spans="2:10" ht="20.100000000000001" customHeight="1" x14ac:dyDescent="0.15">
      <c r="B6" s="2" t="str">
        <f>'事業所別補助金額一覧表（１月から３月分）'!A10&amp;'事業所別補助金額一覧表（１月から３月分）'!E10&amp;'事業所別補助金額一覧表（１月から３月分）'!G10</f>
        <v/>
      </c>
      <c r="C6" s="2">
        <f>IF(AND('事業所別補助金額一覧表（１月から３月分）'!A10&lt;&gt;"",'事業所別補助金額一覧表（１月から３月分）'!E10&lt;&gt;"",'事業所別補助金額一覧表（１月から３月分）'!G10&lt;&gt;""),COUNTIF($B$2:$B$22,B6),0)</f>
        <v>0</v>
      </c>
      <c r="D6" s="2" t="str">
        <f t="shared" si="0"/>
        <v/>
      </c>
      <c r="F6" s="2" t="str">
        <f>'事業所別補助金額一覧表（１月から３月分）'!A10&amp;'事業所別補助金額一覧表（１月から３月分）'!K10</f>
        <v/>
      </c>
      <c r="G6" s="2" t="str">
        <f>IF(OR('事業所別補助金額一覧表（１月から３月分）'!A10="高齢者福祉施設・訪問系２の１",'事業所別補助金額一覧表（１月から３月分）'!A10="高齢者福祉施設・訪問系２の２",'事業所別補助金額一覧表（１月から３月分）'!A10="障がい福祉施設・訪問系１",'事業所別補助金額一覧表（１月から３月分）'!A10="障がい福祉施設・訪問系２",'事業所別補助金額一覧表（１月から３月分）'!A10="障がい福祉施設・訪問系３"),"○","")</f>
        <v/>
      </c>
      <c r="H6" s="3">
        <f>IF(AND('事業所別補助金額一覧表（１月から３月分）'!A10&lt;&gt;"",'事業所別補助金額一覧表（１月から３月分）'!K10&lt;&gt;""),COUNTIF($F$2:$F$22,F6),0)</f>
        <v>0</v>
      </c>
      <c r="I6" s="2" t="str">
        <f t="shared" si="1"/>
        <v/>
      </c>
      <c r="J6" s="2" t="str">
        <f>IF(AND(G6="○",I6="○"),"○","")</f>
        <v/>
      </c>
    </row>
    <row r="7" spans="2:10" ht="20.100000000000001" customHeight="1" x14ac:dyDescent="0.15">
      <c r="B7" s="2" t="str">
        <f>'事業所別補助金額一覧表（１月から３月分）'!A11&amp;'事業所別補助金額一覧表（１月から３月分）'!E11&amp;'事業所別補助金額一覧表（１月から３月分）'!G11</f>
        <v/>
      </c>
      <c r="C7" s="2">
        <f>IF(AND('事業所別補助金額一覧表（１月から３月分）'!A11&lt;&gt;"",'事業所別補助金額一覧表（１月から３月分）'!E11&lt;&gt;"",'事業所別補助金額一覧表（１月から３月分）'!G11&lt;&gt;""),COUNTIF($B$2:$B$22,B7),0)</f>
        <v>0</v>
      </c>
      <c r="D7" s="2" t="str">
        <f t="shared" si="0"/>
        <v/>
      </c>
      <c r="F7" s="2" t="str">
        <f>'事業所別補助金額一覧表（１月から３月分）'!A11&amp;'事業所別補助金額一覧表（１月から３月分）'!K11</f>
        <v/>
      </c>
      <c r="G7" s="2" t="str">
        <f>IF(OR('事業所別補助金額一覧表（１月から３月分）'!A11="高齢者福祉施設・訪問系２の１",'事業所別補助金額一覧表（１月から３月分）'!A11="高齢者福祉施設・訪問系２の２",'事業所別補助金額一覧表（１月から３月分）'!A11="障がい福祉施設・訪問系１",'事業所別補助金額一覧表（１月から３月分）'!A11="障がい福祉施設・訪問系２",'事業所別補助金額一覧表（１月から３月分）'!A11="障がい福祉施設・訪問系３"),"○","")</f>
        <v/>
      </c>
      <c r="H7" s="3">
        <f>IF(AND('事業所別補助金額一覧表（１月から３月分）'!A11&lt;&gt;"",'事業所別補助金額一覧表（１月から３月分）'!K11&lt;&gt;""),COUNTIF($F$2:$F$22,F7),0)</f>
        <v>0</v>
      </c>
      <c r="I7" s="2" t="str">
        <f t="shared" si="1"/>
        <v/>
      </c>
      <c r="J7" s="2" t="str">
        <f>IF(AND(G7="○",I7="○"),"○","")</f>
        <v/>
      </c>
    </row>
    <row r="8" spans="2:10" ht="20.100000000000001" customHeight="1" x14ac:dyDescent="0.15">
      <c r="B8" s="2" t="str">
        <f>'事業所別補助金額一覧表（１月から３月分）'!A12&amp;'事業所別補助金額一覧表（１月から３月分）'!E12&amp;'事業所別補助金額一覧表（１月から３月分）'!G12</f>
        <v/>
      </c>
      <c r="C8" s="2">
        <f>IF(AND('事業所別補助金額一覧表（１月から３月分）'!A12&lt;&gt;"",'事業所別補助金額一覧表（１月から３月分）'!E12&lt;&gt;"",'事業所別補助金額一覧表（１月から３月分）'!G12&lt;&gt;""),COUNTIF($B$2:$B$22,B8),0)</f>
        <v>0</v>
      </c>
      <c r="D8" s="2" t="str">
        <f t="shared" si="0"/>
        <v/>
      </c>
      <c r="F8" s="2" t="str">
        <f>'事業所別補助金額一覧表（１月から３月分）'!A12&amp;'事業所別補助金額一覧表（１月から３月分）'!K12</f>
        <v/>
      </c>
      <c r="G8" s="2" t="str">
        <f>IF(OR('事業所別補助金額一覧表（１月から３月分）'!A12="高齢者福祉施設・訪問系２の１",'事業所別補助金額一覧表（１月から３月分）'!A12="高齢者福祉施設・訪問系２の２",'事業所別補助金額一覧表（１月から３月分）'!A12="障がい福祉施設・訪問系１",'事業所別補助金額一覧表（１月から３月分）'!A12="障がい福祉施設・訪問系２",'事業所別補助金額一覧表（１月から３月分）'!A12="障がい福祉施設・訪問系３"),"○","")</f>
        <v/>
      </c>
      <c r="H8" s="3">
        <f>IF(AND('事業所別補助金額一覧表（１月から３月分）'!A12&lt;&gt;"",'事業所別補助金額一覧表（１月から３月分）'!K12&lt;&gt;""),COUNTIF($F$2:$F$22,F8),0)</f>
        <v>0</v>
      </c>
      <c r="I8" s="2" t="str">
        <f t="shared" si="1"/>
        <v/>
      </c>
      <c r="J8" s="2" t="str">
        <f t="shared" si="2"/>
        <v/>
      </c>
    </row>
    <row r="9" spans="2:10" ht="20.100000000000001" customHeight="1" x14ac:dyDescent="0.15">
      <c r="B9" s="2" t="str">
        <f>'事業所別補助金額一覧表（１月から３月分）'!A13&amp;'事業所別補助金額一覧表（１月から３月分）'!E13&amp;'事業所別補助金額一覧表（１月から３月分）'!G13</f>
        <v/>
      </c>
      <c r="C9" s="2">
        <f>IF(AND('事業所別補助金額一覧表（１月から３月分）'!A13&lt;&gt;"",'事業所別補助金額一覧表（１月から３月分）'!E13&lt;&gt;"",'事業所別補助金額一覧表（１月から３月分）'!G13&lt;&gt;""),COUNTIF($B$2:$B$22,B9),0)</f>
        <v>0</v>
      </c>
      <c r="D9" s="2" t="str">
        <f t="shared" si="0"/>
        <v/>
      </c>
      <c r="F9" s="2" t="str">
        <f>'事業所別補助金額一覧表（１月から３月分）'!A13&amp;'事業所別補助金額一覧表（１月から３月分）'!K13</f>
        <v/>
      </c>
      <c r="G9" s="2" t="str">
        <f>IF(OR('事業所別補助金額一覧表（１月から３月分）'!A13="高齢者福祉施設・訪問系２の１",'事業所別補助金額一覧表（１月から３月分）'!A13="高齢者福祉施設・訪問系２の２",'事業所別補助金額一覧表（１月から３月分）'!A13="障がい福祉施設・訪問系１",'事業所別補助金額一覧表（１月から３月分）'!A13="障がい福祉施設・訪問系２",'事業所別補助金額一覧表（１月から３月分）'!A13="障がい福祉施設・訪問系３"),"○","")</f>
        <v/>
      </c>
      <c r="H9" s="3">
        <f>IF(AND('事業所別補助金額一覧表（１月から３月分）'!A13&lt;&gt;"",'事業所別補助金額一覧表（１月から３月分）'!K13&lt;&gt;""),COUNTIF($F$2:$F$22,F9),0)</f>
        <v>0</v>
      </c>
      <c r="I9" s="2" t="str">
        <f t="shared" si="1"/>
        <v/>
      </c>
      <c r="J9" s="2" t="str">
        <f t="shared" si="2"/>
        <v/>
      </c>
    </row>
    <row r="10" spans="2:10" ht="20.100000000000001" customHeight="1" x14ac:dyDescent="0.15">
      <c r="B10" s="2" t="str">
        <f>'事業所別補助金額一覧表（１月から３月分）'!A14&amp;'事業所別補助金額一覧表（１月から３月分）'!E14&amp;'事業所別補助金額一覧表（１月から３月分）'!G14</f>
        <v/>
      </c>
      <c r="C10" s="2">
        <f>IF(AND('事業所別補助金額一覧表（１月から３月分）'!A14&lt;&gt;"",'事業所別補助金額一覧表（１月から３月分）'!E14&lt;&gt;"",'事業所別補助金額一覧表（１月から３月分）'!G14&lt;&gt;""),COUNTIF($B$2:$B$22,B10),0)</f>
        <v>0</v>
      </c>
      <c r="D10" s="2" t="str">
        <f t="shared" si="0"/>
        <v/>
      </c>
      <c r="F10" s="2" t="str">
        <f>'事業所別補助金額一覧表（１月から３月分）'!A14&amp;'事業所別補助金額一覧表（１月から３月分）'!K14</f>
        <v/>
      </c>
      <c r="G10" s="2" t="str">
        <f>IF(OR('事業所別補助金額一覧表（１月から３月分）'!A14="高齢者福祉施設・訪問系２の１",'事業所別補助金額一覧表（１月から３月分）'!A14="高齢者福祉施設・訪問系２の２",'事業所別補助金額一覧表（１月から３月分）'!A14="障がい福祉施設・訪問系１",'事業所別補助金額一覧表（１月から３月分）'!A14="障がい福祉施設・訪問系２",'事業所別補助金額一覧表（１月から３月分）'!A14="障がい福祉施設・訪問系３"),"○","")</f>
        <v/>
      </c>
      <c r="H10" s="3">
        <f>IF(AND('事業所別補助金額一覧表（１月から３月分）'!A14&lt;&gt;"",'事業所別補助金額一覧表（１月から３月分）'!K14&lt;&gt;""),COUNTIF($F$2:$F$22,F10),0)</f>
        <v>0</v>
      </c>
      <c r="I10" s="2" t="str">
        <f t="shared" si="1"/>
        <v/>
      </c>
      <c r="J10" s="2" t="str">
        <f t="shared" si="2"/>
        <v/>
      </c>
    </row>
    <row r="11" spans="2:10" ht="20.100000000000001" customHeight="1" x14ac:dyDescent="0.15">
      <c r="B11" s="2" t="str">
        <f>'事業所別補助金額一覧表（１月から３月分）'!A15&amp;'事業所別補助金額一覧表（１月から３月分）'!E15&amp;'事業所別補助金額一覧表（１月から３月分）'!G15</f>
        <v/>
      </c>
      <c r="C11" s="2">
        <f>IF(AND('事業所別補助金額一覧表（１月から３月分）'!A15&lt;&gt;"",'事業所別補助金額一覧表（１月から３月分）'!E15&lt;&gt;"",'事業所別補助金額一覧表（１月から３月分）'!G15&lt;&gt;""),COUNTIF($B$2:$B$22,B11),0)</f>
        <v>0</v>
      </c>
      <c r="D11" s="2" t="str">
        <f t="shared" si="0"/>
        <v/>
      </c>
      <c r="F11" s="2" t="str">
        <f>'事業所別補助金額一覧表（１月から３月分）'!A15&amp;'事業所別補助金額一覧表（１月から３月分）'!K15</f>
        <v/>
      </c>
      <c r="G11" s="2" t="str">
        <f>IF(OR('事業所別補助金額一覧表（１月から３月分）'!A15="高齢者福祉施設・訪問系２の１",'事業所別補助金額一覧表（１月から３月分）'!A15="高齢者福祉施設・訪問系２の２",'事業所別補助金額一覧表（１月から３月分）'!A15="障がい福祉施設・訪問系１",'事業所別補助金額一覧表（１月から３月分）'!A15="障がい福祉施設・訪問系２",'事業所別補助金額一覧表（１月から３月分）'!A15="障がい福祉施設・訪問系３"),"○","")</f>
        <v/>
      </c>
      <c r="H11" s="3">
        <f>IF(AND('事業所別補助金額一覧表（１月から３月分）'!A15&lt;&gt;"",'事業所別補助金額一覧表（１月から３月分）'!K15&lt;&gt;""),COUNTIF($F$2:$F$22,F11),0)</f>
        <v>0</v>
      </c>
      <c r="I11" s="2" t="str">
        <f t="shared" si="1"/>
        <v/>
      </c>
      <c r="J11" s="2" t="str">
        <f t="shared" si="2"/>
        <v/>
      </c>
    </row>
    <row r="12" spans="2:10" ht="20.100000000000001" customHeight="1" x14ac:dyDescent="0.15">
      <c r="B12" s="2" t="str">
        <f>'事業所別補助金額一覧表（１月から３月分）'!A16&amp;'事業所別補助金額一覧表（１月から３月分）'!E16&amp;'事業所別補助金額一覧表（１月から３月分）'!G16</f>
        <v/>
      </c>
      <c r="C12" s="2">
        <f>IF(AND('事業所別補助金額一覧表（１月から３月分）'!A16&lt;&gt;"",'事業所別補助金額一覧表（１月から３月分）'!E16&lt;&gt;"",'事業所別補助金額一覧表（１月から３月分）'!G16&lt;&gt;""),COUNTIF($B$2:$B$22,B12),0)</f>
        <v>0</v>
      </c>
      <c r="D12" s="2" t="str">
        <f t="shared" si="0"/>
        <v/>
      </c>
      <c r="F12" s="2" t="str">
        <f>'事業所別補助金額一覧表（１月から３月分）'!A16&amp;'事業所別補助金額一覧表（１月から３月分）'!K16</f>
        <v/>
      </c>
      <c r="G12" s="2" t="str">
        <f>IF(OR('事業所別補助金額一覧表（１月から３月分）'!A16="高齢者福祉施設・訪問系２の１",'事業所別補助金額一覧表（１月から３月分）'!A16="高齢者福祉施設・訪問系２の２",'事業所別補助金額一覧表（１月から３月分）'!A16="障がい福祉施設・訪問系１",'事業所別補助金額一覧表（１月から３月分）'!A16="障がい福祉施設・訪問系２",'事業所別補助金額一覧表（１月から３月分）'!A16="障がい福祉施設・訪問系３"),"○","")</f>
        <v/>
      </c>
      <c r="H12" s="3">
        <f>IF(AND('事業所別補助金額一覧表（１月から３月分）'!A16&lt;&gt;"",'事業所別補助金額一覧表（１月から３月分）'!K16&lt;&gt;""),COUNTIF($F$2:$F$22,F12),0)</f>
        <v>0</v>
      </c>
      <c r="I12" s="2" t="str">
        <f t="shared" si="1"/>
        <v/>
      </c>
      <c r="J12" s="2" t="str">
        <f t="shared" si="2"/>
        <v/>
      </c>
    </row>
    <row r="13" spans="2:10" ht="20.100000000000001" customHeight="1" x14ac:dyDescent="0.15">
      <c r="B13" s="2" t="str">
        <f>'事業所別補助金額一覧表（１月から３月分）'!A17&amp;'事業所別補助金額一覧表（１月から３月分）'!E17&amp;'事業所別補助金額一覧表（１月から３月分）'!G17</f>
        <v/>
      </c>
      <c r="C13" s="2">
        <f>IF(AND('事業所別補助金額一覧表（１月から３月分）'!A17&lt;&gt;"",'事業所別補助金額一覧表（１月から３月分）'!E17&lt;&gt;"",'事業所別補助金額一覧表（１月から３月分）'!G17&lt;&gt;""),COUNTIF($B$2:$B$22,B13),0)</f>
        <v>0</v>
      </c>
      <c r="D13" s="2" t="str">
        <f t="shared" si="0"/>
        <v/>
      </c>
      <c r="F13" s="2" t="str">
        <f>'事業所別補助金額一覧表（１月から３月分）'!A17&amp;'事業所別補助金額一覧表（１月から３月分）'!K17</f>
        <v/>
      </c>
      <c r="G13" s="2" t="str">
        <f>IF(OR('事業所別補助金額一覧表（１月から３月分）'!A17="高齢者福祉施設・訪問系２の１",'事業所別補助金額一覧表（１月から３月分）'!A17="高齢者福祉施設・訪問系２の２",'事業所別補助金額一覧表（１月から３月分）'!A17="障がい福祉施設・訪問系１",'事業所別補助金額一覧表（１月から３月分）'!A17="障がい福祉施設・訪問系２",'事業所別補助金額一覧表（１月から３月分）'!A17="障がい福祉施設・訪問系３"),"○","")</f>
        <v/>
      </c>
      <c r="H13" s="3">
        <f>IF(AND('事業所別補助金額一覧表（１月から３月分）'!A17&lt;&gt;"",'事業所別補助金額一覧表（１月から３月分）'!K17&lt;&gt;""),COUNTIF($F$2:$F$22,F13),0)</f>
        <v>0</v>
      </c>
      <c r="I13" s="2" t="str">
        <f t="shared" si="1"/>
        <v/>
      </c>
      <c r="J13" s="2" t="str">
        <f t="shared" si="2"/>
        <v/>
      </c>
    </row>
    <row r="14" spans="2:10" ht="20.100000000000001" customHeight="1" x14ac:dyDescent="0.15">
      <c r="B14" s="2" t="str">
        <f>'事業所別補助金額一覧表（１月から３月分）'!A18&amp;'事業所別補助金額一覧表（１月から３月分）'!E18&amp;'事業所別補助金額一覧表（１月から３月分）'!G18</f>
        <v/>
      </c>
      <c r="C14" s="2">
        <f>IF(AND('事業所別補助金額一覧表（１月から３月分）'!A18&lt;&gt;"",'事業所別補助金額一覧表（１月から３月分）'!E18&lt;&gt;"",'事業所別補助金額一覧表（１月から３月分）'!G18&lt;&gt;""),COUNTIF($B$2:$B$22,B14),0)</f>
        <v>0</v>
      </c>
      <c r="D14" s="2" t="str">
        <f t="shared" si="0"/>
        <v/>
      </c>
      <c r="F14" s="2" t="str">
        <f>'事業所別補助金額一覧表（１月から３月分）'!A18&amp;'事業所別補助金額一覧表（１月から３月分）'!K18</f>
        <v/>
      </c>
      <c r="G14" s="2" t="str">
        <f>IF(OR('事業所別補助金額一覧表（１月から３月分）'!A18="高齢者福祉施設・訪問系２の１",'事業所別補助金額一覧表（１月から３月分）'!A18="高齢者福祉施設・訪問系２の２",'事業所別補助金額一覧表（１月から３月分）'!A18="障がい福祉施設・訪問系１",'事業所別補助金額一覧表（１月から３月分）'!A18="障がい福祉施設・訪問系２",'事業所別補助金額一覧表（１月から３月分）'!A18="障がい福祉施設・訪問系３"),"○","")</f>
        <v/>
      </c>
      <c r="H14" s="3">
        <f>IF(AND('事業所別補助金額一覧表（１月から３月分）'!A18&lt;&gt;"",'事業所別補助金額一覧表（１月から３月分）'!K18&lt;&gt;""),COUNTIF($F$2:$F$22,F14),0)</f>
        <v>0</v>
      </c>
      <c r="I14" s="2" t="str">
        <f t="shared" si="1"/>
        <v/>
      </c>
      <c r="J14" s="2" t="str">
        <f t="shared" si="2"/>
        <v/>
      </c>
    </row>
    <row r="15" spans="2:10" ht="20.100000000000001" customHeight="1" x14ac:dyDescent="0.15">
      <c r="B15" s="2" t="str">
        <f>'事業所別補助金額一覧表（１月から３月分）'!A19&amp;'事業所別補助金額一覧表（１月から３月分）'!E19&amp;'事業所別補助金額一覧表（１月から３月分）'!G19</f>
        <v/>
      </c>
      <c r="C15" s="2">
        <f>IF(AND('事業所別補助金額一覧表（１月から３月分）'!A19&lt;&gt;"",'事業所別補助金額一覧表（１月から３月分）'!E19&lt;&gt;"",'事業所別補助金額一覧表（１月から３月分）'!G19&lt;&gt;""),COUNTIF($B$2:$B$22,B15),0)</f>
        <v>0</v>
      </c>
      <c r="D15" s="2" t="str">
        <f t="shared" si="0"/>
        <v/>
      </c>
      <c r="F15" s="2" t="str">
        <f>'事業所別補助金額一覧表（１月から３月分）'!A19&amp;'事業所別補助金額一覧表（１月から３月分）'!K19</f>
        <v/>
      </c>
      <c r="G15" s="2" t="str">
        <f>IF(OR('事業所別補助金額一覧表（１月から３月分）'!A19="高齢者福祉施設・訪問系２の１",'事業所別補助金額一覧表（１月から３月分）'!A19="高齢者福祉施設・訪問系２の２",'事業所別補助金額一覧表（１月から３月分）'!A19="障がい福祉施設・訪問系１",'事業所別補助金額一覧表（１月から３月分）'!A19="障がい福祉施設・訪問系２",'事業所別補助金額一覧表（１月から３月分）'!A19="障がい福祉施設・訪問系３"),"○","")</f>
        <v/>
      </c>
      <c r="H15" s="3">
        <f>IF(AND('事業所別補助金額一覧表（１月から３月分）'!A19&lt;&gt;"",'事業所別補助金額一覧表（１月から３月分）'!K19&lt;&gt;""),COUNTIF($F$2:$F$22,F15),0)</f>
        <v>0</v>
      </c>
      <c r="I15" s="2" t="str">
        <f t="shared" si="1"/>
        <v/>
      </c>
      <c r="J15" s="2" t="str">
        <f t="shared" si="2"/>
        <v/>
      </c>
    </row>
    <row r="16" spans="2:10" ht="20.100000000000001" customHeight="1" x14ac:dyDescent="0.15">
      <c r="B16" s="2" t="str">
        <f>'事業所別補助金額一覧表（１月から３月分）'!A20&amp;'事業所別補助金額一覧表（１月から３月分）'!E20&amp;'事業所別補助金額一覧表（１月から３月分）'!G20</f>
        <v/>
      </c>
      <c r="C16" s="2">
        <f>IF(AND('事業所別補助金額一覧表（１月から３月分）'!A20&lt;&gt;"",'事業所別補助金額一覧表（１月から３月分）'!E20&lt;&gt;"",'事業所別補助金額一覧表（１月から３月分）'!G20&lt;&gt;""),COUNTIF($B$2:$B$22,B16),0)</f>
        <v>0</v>
      </c>
      <c r="D16" s="2" t="str">
        <f t="shared" si="0"/>
        <v/>
      </c>
      <c r="F16" s="2" t="str">
        <f>'事業所別補助金額一覧表（１月から３月分）'!A20&amp;'事業所別補助金額一覧表（１月から３月分）'!K20</f>
        <v/>
      </c>
      <c r="G16" s="2" t="str">
        <f>IF(OR('事業所別補助金額一覧表（１月から３月分）'!A20="高齢者福祉施設・訪問系２の１",'事業所別補助金額一覧表（１月から３月分）'!A20="高齢者福祉施設・訪問系２の２",'事業所別補助金額一覧表（１月から３月分）'!A20="障がい福祉施設・訪問系１",'事業所別補助金額一覧表（１月から３月分）'!A20="障がい福祉施設・訪問系２",'事業所別補助金額一覧表（１月から３月分）'!A20="障がい福祉施設・訪問系３"),"○","")</f>
        <v/>
      </c>
      <c r="H16" s="3">
        <f>IF(AND('事業所別補助金額一覧表（１月から３月分）'!A20&lt;&gt;"",'事業所別補助金額一覧表（１月から３月分）'!K20&lt;&gt;""),COUNTIF($F$2:$F$22,F16),0)</f>
        <v>0</v>
      </c>
      <c r="I16" s="2" t="str">
        <f t="shared" si="1"/>
        <v/>
      </c>
      <c r="J16" s="2" t="str">
        <f t="shared" si="2"/>
        <v/>
      </c>
    </row>
    <row r="17" spans="2:10" ht="20.100000000000001" customHeight="1" x14ac:dyDescent="0.15">
      <c r="B17" s="2" t="str">
        <f>'事業所別補助金額一覧表（１月から３月分）'!A21&amp;'事業所別補助金額一覧表（１月から３月分）'!E21&amp;'事業所別補助金額一覧表（１月から３月分）'!G21</f>
        <v/>
      </c>
      <c r="C17" s="2">
        <f>IF(AND('事業所別補助金額一覧表（１月から３月分）'!A21&lt;&gt;"",'事業所別補助金額一覧表（１月から３月分）'!E21&lt;&gt;"",'事業所別補助金額一覧表（１月から３月分）'!G21&lt;&gt;""),COUNTIF($B$2:$B$22,B17),0)</f>
        <v>0</v>
      </c>
      <c r="D17" s="2" t="str">
        <f t="shared" si="0"/>
        <v/>
      </c>
      <c r="F17" s="2" t="str">
        <f>'事業所別補助金額一覧表（１月から３月分）'!A21&amp;'事業所別補助金額一覧表（１月から３月分）'!K21</f>
        <v/>
      </c>
      <c r="G17" s="2" t="str">
        <f>IF(OR('事業所別補助金額一覧表（１月から３月分）'!A21="高齢者福祉施設・訪問系２の１",'事業所別補助金額一覧表（１月から３月分）'!A21="高齢者福祉施設・訪問系２の２",'事業所別補助金額一覧表（１月から３月分）'!A21="障がい福祉施設・訪問系１",'事業所別補助金額一覧表（１月から３月分）'!A21="障がい福祉施設・訪問系２",'事業所別補助金額一覧表（１月から３月分）'!A21="障がい福祉施設・訪問系３"),"○","")</f>
        <v/>
      </c>
      <c r="H17" s="3">
        <f>IF(AND('事業所別補助金額一覧表（１月から３月分）'!A21&lt;&gt;"",'事業所別補助金額一覧表（１月から３月分）'!K21&lt;&gt;""),COUNTIF($F$2:$F$22,F17),0)</f>
        <v>0</v>
      </c>
      <c r="I17" s="2" t="str">
        <f t="shared" si="1"/>
        <v/>
      </c>
      <c r="J17" s="2" t="str">
        <f t="shared" si="2"/>
        <v/>
      </c>
    </row>
    <row r="18" spans="2:10" ht="20.100000000000001" customHeight="1" x14ac:dyDescent="0.15">
      <c r="B18" s="2" t="str">
        <f>'事業所別補助金額一覧表（１月から３月分）'!A22&amp;'事業所別補助金額一覧表（１月から３月分）'!E22&amp;'事業所別補助金額一覧表（１月から３月分）'!G22</f>
        <v/>
      </c>
      <c r="C18" s="2">
        <f>IF(AND('事業所別補助金額一覧表（１月から３月分）'!A22&lt;&gt;"",'事業所別補助金額一覧表（１月から３月分）'!E22&lt;&gt;"",'事業所別補助金額一覧表（１月から３月分）'!G22&lt;&gt;""),COUNTIF($B$2:$B$22,B18),0)</f>
        <v>0</v>
      </c>
      <c r="D18" s="2" t="str">
        <f t="shared" si="0"/>
        <v/>
      </c>
      <c r="F18" s="2" t="str">
        <f>'事業所別補助金額一覧表（１月から３月分）'!A22&amp;'事業所別補助金額一覧表（１月から３月分）'!K22</f>
        <v/>
      </c>
      <c r="G18" s="2" t="str">
        <f>IF(OR('事業所別補助金額一覧表（１月から３月分）'!A22="高齢者福祉施設・訪問系２の１",'事業所別補助金額一覧表（１月から３月分）'!A22="高齢者福祉施設・訪問系２の２",'事業所別補助金額一覧表（１月から３月分）'!A22="障がい福祉施設・訪問系１",'事業所別補助金額一覧表（１月から３月分）'!A22="障がい福祉施設・訪問系２",'事業所別補助金額一覧表（１月から３月分）'!A22="障がい福祉施設・訪問系３"),"○","")</f>
        <v/>
      </c>
      <c r="H18" s="3">
        <f>IF(AND('事業所別補助金額一覧表（１月から３月分）'!A22&lt;&gt;"",'事業所別補助金額一覧表（１月から３月分）'!K22&lt;&gt;""),COUNTIF($F$2:$F$22,F18),0)</f>
        <v>0</v>
      </c>
      <c r="I18" s="2" t="str">
        <f t="shared" si="1"/>
        <v/>
      </c>
      <c r="J18" s="2" t="str">
        <f t="shared" si="2"/>
        <v/>
      </c>
    </row>
    <row r="19" spans="2:10" ht="20.100000000000001" customHeight="1" x14ac:dyDescent="0.15">
      <c r="B19" s="2" t="str">
        <f>'事業所別補助金額一覧表（１月から３月分）'!A23&amp;'事業所別補助金額一覧表（１月から３月分）'!E23&amp;'事業所別補助金額一覧表（１月から３月分）'!G23</f>
        <v/>
      </c>
      <c r="C19" s="2">
        <f>IF(AND('事業所別補助金額一覧表（１月から３月分）'!A23&lt;&gt;"",'事業所別補助金額一覧表（１月から３月分）'!E23&lt;&gt;"",'事業所別補助金額一覧表（１月から３月分）'!G23&lt;&gt;""),COUNTIF($B$2:$B$22,B19),0)</f>
        <v>0</v>
      </c>
      <c r="D19" s="2" t="str">
        <f t="shared" si="0"/>
        <v/>
      </c>
      <c r="F19" s="2" t="str">
        <f>'事業所別補助金額一覧表（１月から３月分）'!A23&amp;'事業所別補助金額一覧表（１月から３月分）'!K23</f>
        <v/>
      </c>
      <c r="G19" s="2" t="str">
        <f>IF(OR('事業所別補助金額一覧表（１月から３月分）'!A23="高齢者福祉施設・訪問系２の１",'事業所別補助金額一覧表（１月から３月分）'!A23="高齢者福祉施設・訪問系２の２",'事業所別補助金額一覧表（１月から３月分）'!A23="障がい福祉施設・訪問系１",'事業所別補助金額一覧表（１月から３月分）'!A23="障がい福祉施設・訪問系２",'事業所別補助金額一覧表（１月から３月分）'!A23="障がい福祉施設・訪問系３"),"○","")</f>
        <v/>
      </c>
      <c r="H19" s="3">
        <f>IF(AND('事業所別補助金額一覧表（１月から３月分）'!A23&lt;&gt;"",'事業所別補助金額一覧表（１月から３月分）'!K23&lt;&gt;""),COUNTIF($F$2:$F$22,F19),0)</f>
        <v>0</v>
      </c>
      <c r="I19" s="2" t="str">
        <f t="shared" si="1"/>
        <v/>
      </c>
      <c r="J19" s="2" t="str">
        <f t="shared" si="2"/>
        <v/>
      </c>
    </row>
    <row r="20" spans="2:10" ht="20.100000000000001" customHeight="1" x14ac:dyDescent="0.15">
      <c r="B20" s="2" t="str">
        <f>'事業所別補助金額一覧表（１月から３月分）'!A24&amp;'事業所別補助金額一覧表（１月から３月分）'!E24&amp;'事業所別補助金額一覧表（１月から３月分）'!G24</f>
        <v/>
      </c>
      <c r="C20" s="2">
        <f>IF(AND('事業所別補助金額一覧表（１月から３月分）'!A24&lt;&gt;"",'事業所別補助金額一覧表（１月から３月分）'!E24&lt;&gt;"",'事業所別補助金額一覧表（１月から３月分）'!G24&lt;&gt;""),COUNTIF($B$2:$B$22,B20),0)</f>
        <v>0</v>
      </c>
      <c r="D20" s="2" t="str">
        <f t="shared" si="0"/>
        <v/>
      </c>
      <c r="F20" s="2" t="str">
        <f>'事業所別補助金額一覧表（１月から３月分）'!A24&amp;'事業所別補助金額一覧表（１月から３月分）'!K24</f>
        <v/>
      </c>
      <c r="G20" s="2" t="str">
        <f>IF(OR('事業所別補助金額一覧表（１月から３月分）'!A24="高齢者福祉施設・訪問系２の１",'事業所別補助金額一覧表（１月から３月分）'!A24="高齢者福祉施設・訪問系２の２",'事業所別補助金額一覧表（１月から３月分）'!A24="障がい福祉施設・訪問系１",'事業所別補助金額一覧表（１月から３月分）'!A24="障がい福祉施設・訪問系２",'事業所別補助金額一覧表（１月から３月分）'!A24="障がい福祉施設・訪問系３"),"○","")</f>
        <v/>
      </c>
      <c r="H20" s="3">
        <f>IF(AND('事業所別補助金額一覧表（１月から３月分）'!A24&lt;&gt;"",'事業所別補助金額一覧表（１月から３月分）'!K24&lt;&gt;""),COUNTIF($F$2:$F$22,F20),0)</f>
        <v>0</v>
      </c>
      <c r="I20" s="2" t="str">
        <f t="shared" si="1"/>
        <v/>
      </c>
      <c r="J20" s="2" t="str">
        <f t="shared" si="2"/>
        <v/>
      </c>
    </row>
    <row r="21" spans="2:10" ht="20.100000000000001" customHeight="1" x14ac:dyDescent="0.15">
      <c r="B21" s="2" t="str">
        <f>'事業所別補助金額一覧表（１月から３月分）'!A25&amp;'事業所別補助金額一覧表（１月から３月分）'!E25&amp;'事業所別補助金額一覧表（１月から３月分）'!G25</f>
        <v/>
      </c>
      <c r="C21" s="2">
        <f>IF(AND('事業所別補助金額一覧表（１月から３月分）'!A25&lt;&gt;"",'事業所別補助金額一覧表（１月から３月分）'!E25&lt;&gt;"",'事業所別補助金額一覧表（１月から３月分）'!G25&lt;&gt;""),COUNTIF($B$2:$B$22,B21),0)</f>
        <v>0</v>
      </c>
      <c r="D21" s="2" t="str">
        <f t="shared" si="0"/>
        <v/>
      </c>
      <c r="F21" s="2" t="str">
        <f>'事業所別補助金額一覧表（１月から３月分）'!A25&amp;'事業所別補助金額一覧表（１月から３月分）'!K25</f>
        <v/>
      </c>
      <c r="G21" s="2" t="str">
        <f>IF(OR('事業所別補助金額一覧表（１月から３月分）'!A25="高齢者福祉施設・訪問系２の１",'事業所別補助金額一覧表（１月から３月分）'!A25="高齢者福祉施設・訪問系２の２",'事業所別補助金額一覧表（１月から３月分）'!A25="障がい福祉施設・訪問系１",'事業所別補助金額一覧表（１月から３月分）'!A25="障がい福祉施設・訪問系２",'事業所別補助金額一覧表（１月から３月分）'!A25="障がい福祉施設・訪問系３"),"○","")</f>
        <v/>
      </c>
      <c r="H21" s="3">
        <f>IF(AND('事業所別補助金額一覧表（１月から３月分）'!A25&lt;&gt;"",'事業所別補助金額一覧表（１月から３月分）'!K25&lt;&gt;""),COUNTIF($F$2:$F$22,F21),0)</f>
        <v>0</v>
      </c>
      <c r="I21" s="2" t="str">
        <f t="shared" si="1"/>
        <v/>
      </c>
      <c r="J21" s="2" t="str">
        <f t="shared" si="2"/>
        <v/>
      </c>
    </row>
    <row r="22" spans="2:10" ht="20.100000000000001" customHeight="1" x14ac:dyDescent="0.15">
      <c r="B22" s="2" t="str">
        <f>'事業所別補助金額一覧表（１月から３月分）'!A26&amp;'事業所別補助金額一覧表（１月から３月分）'!E26&amp;'事業所別補助金額一覧表（１月から３月分）'!G26</f>
        <v/>
      </c>
      <c r="C22" s="2">
        <f>IF(AND('事業所別補助金額一覧表（１月から３月分）'!A26&lt;&gt;"",'事業所別補助金額一覧表（１月から３月分）'!E26&lt;&gt;"",'事業所別補助金額一覧表（１月から３月分）'!G26&lt;&gt;""),COUNTIF($B$2:$B$22,B22),0)</f>
        <v>0</v>
      </c>
      <c r="D22" s="2" t="str">
        <f t="shared" si="0"/>
        <v/>
      </c>
      <c r="F22" s="2" t="str">
        <f>'事業所別補助金額一覧表（１月から３月分）'!A26&amp;'事業所別補助金額一覧表（１月から３月分）'!K26</f>
        <v/>
      </c>
      <c r="G22" s="2" t="str">
        <f>IF(OR('事業所別補助金額一覧表（１月から３月分）'!A26="高齢者福祉施設・訪問系２の１",'事業所別補助金額一覧表（１月から３月分）'!A26="高齢者福祉施設・訪問系２の２",'事業所別補助金額一覧表（１月から３月分）'!A26="障がい福祉施設・訪問系１",'事業所別補助金額一覧表（１月から３月分）'!A26="障がい福祉施設・訪問系２",'事業所別補助金額一覧表（１月から３月分）'!A26="障がい福祉施設・訪問系３"),"○","")</f>
        <v/>
      </c>
      <c r="H22" s="3">
        <f>IF(AND('事業所別補助金額一覧表（１月から３月分）'!A26&lt;&gt;"",'事業所別補助金額一覧表（１月から３月分）'!K26&lt;&gt;""),COUNTIF($F$2:$F$22,F22),0)</f>
        <v>0</v>
      </c>
      <c r="I22" s="2" t="str">
        <f t="shared" si="1"/>
        <v/>
      </c>
      <c r="J22" s="2" t="str">
        <f t="shared" si="2"/>
        <v/>
      </c>
    </row>
    <row r="23" spans="2:10" ht="20.100000000000001" customHeight="1" x14ac:dyDescent="0.15">
      <c r="D23" s="7">
        <f>COUNTIF(D2:D22,"○")</f>
        <v>0</v>
      </c>
      <c r="I23" s="5"/>
      <c r="J23">
        <f>COUNTIF(J2:J22,"○")</f>
        <v>0</v>
      </c>
    </row>
    <row r="24" spans="2:10" ht="20.100000000000001" customHeight="1" x14ac:dyDescent="0.15">
      <c r="D24" s="6"/>
      <c r="I24" s="4" t="str">
        <f>IF(I23&gt;1,"長寿支援課より確認させていただく場合がありますので、留意事項をご確認ください。","")</f>
        <v/>
      </c>
      <c r="J24" s="6"/>
    </row>
    <row r="25" spans="2:10" ht="20.100000000000001" customHeight="1"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21</vt:i4>
      </vt:variant>
    </vt:vector>
  </HeadingPairs>
  <TitlesOfParts>
    <vt:vector size="28" baseType="lpstr">
      <vt:lpstr>申請書兼請求書</vt:lpstr>
      <vt:lpstr>事業所別補助金額一覧表（７月から12月分）</vt:lpstr>
      <vt:lpstr>法人名用シート</vt:lpstr>
      <vt:lpstr>事業所別補助金額一覧表（１月から３月分）</vt:lpstr>
      <vt:lpstr>編集用シート</vt:lpstr>
      <vt:lpstr>カウント用シート（７月から12月分）</vt:lpstr>
      <vt:lpstr>カウント用シート (１月から３月分)</vt:lpstr>
      <vt:lpstr>'事業所別補助金額一覧表（１月から３月分）'!Print_Area</vt:lpstr>
      <vt:lpstr>'事業所別補助金額一覧表（７月から12月分）'!Print_Area</vt:lpstr>
      <vt:lpstr>申請書兼請求書!Print_Area</vt:lpstr>
      <vt:lpstr>高齢者福祉施設・通所系</vt:lpstr>
      <vt:lpstr>高齢者福祉施設・入所系１の１</vt:lpstr>
      <vt:lpstr>高齢者福祉施設・入所系１の２</vt:lpstr>
      <vt:lpstr>高齢者福祉施設・入所系２の１</vt:lpstr>
      <vt:lpstr>高齢者福祉施設・入所系２の２</vt:lpstr>
      <vt:lpstr>高齢者福祉施設・訪問系１</vt:lpstr>
      <vt:lpstr>高齢者福祉施設・訪問系２の１</vt:lpstr>
      <vt:lpstr>高齢者福祉施設・訪問系２の２</vt:lpstr>
      <vt:lpstr>児童福祉施設・通所系</vt:lpstr>
      <vt:lpstr>児童福祉施設・入所系</vt:lpstr>
      <vt:lpstr>障がい福祉施設・通所系１の１</vt:lpstr>
      <vt:lpstr>障がい福祉施設・通所系１の２</vt:lpstr>
      <vt:lpstr>障がい福祉施設・通所系２</vt:lpstr>
      <vt:lpstr>障がい福祉施設・入所系</vt:lpstr>
      <vt:lpstr>障がい福祉施設・訪問系１</vt:lpstr>
      <vt:lpstr>障がい福祉施設・訪問系２</vt:lpstr>
      <vt:lpstr>障がい福祉施設・訪問系３</vt:lpstr>
      <vt:lpstr>福祉有償運送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下島 剛</dc:creator>
  <cp:lastModifiedBy>伊藤 寛康</cp:lastModifiedBy>
  <cp:lastPrinted>2025-12-04T04:59:50Z</cp:lastPrinted>
  <dcterms:created xsi:type="dcterms:W3CDTF">2022-09-08T03:49:47Z</dcterms:created>
  <dcterms:modified xsi:type="dcterms:W3CDTF">2025-12-04T05:02:32Z</dcterms:modified>
</cp:coreProperties>
</file>