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Filesrv1\0020_企画部\0050_広報ブランド推進課\ブランド推進係\01 ふるさと納税\R7年度\11_返礼品\01_要綱・申請・通知様式\事業者説明会1118資料\"/>
    </mc:Choice>
  </mc:AlternateContent>
  <xr:revisionPtr revIDLastSave="0" documentId="13_ncr:1_{01BFDF0C-F521-4623-BBD0-EF6E5D666A39}" xr6:coauthVersionLast="47" xr6:coauthVersionMax="47" xr10:uidLastSave="{00000000-0000-0000-0000-000000000000}"/>
  <bookViews>
    <workbookView xWindow="-120" yWindow="-120" windowWidth="29040" windowHeight="15720" tabRatio="839" xr2:uid="{00000000-000D-0000-FFFF-FFFF00000000}"/>
  </bookViews>
  <sheets>
    <sheet name="様式２ 返礼品明細(No.1～10)" sheetId="16" r:id="rId1"/>
    <sheet name="様式２ 返礼品明細(No.11～20)" sheetId="17" r:id="rId2"/>
    <sheet name="様式２ 返礼品明細(No.21～30) " sheetId="18" r:id="rId3"/>
    <sheet name="地場産品基準、関連資料" sheetId="2" r:id="rId4"/>
    <sheet name="ドロップダウンリスト" sheetId="12" r:id="rId5"/>
  </sheets>
  <definedNames>
    <definedName name="_xlnm.Print_Titles" localSheetId="3">'地場産品基準、関連資料'!$A:$C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8" i="18" l="1"/>
  <c r="C318" i="18"/>
  <c r="O316" i="18"/>
  <c r="C316" i="18"/>
  <c r="O314" i="18"/>
  <c r="C314" i="18"/>
  <c r="B313" i="18"/>
  <c r="D300" i="18"/>
  <c r="F298" i="18"/>
  <c r="B293" i="18"/>
  <c r="O286" i="18"/>
  <c r="C286" i="18"/>
  <c r="O284" i="18"/>
  <c r="C284" i="18"/>
  <c r="O282" i="18"/>
  <c r="C282" i="18"/>
  <c r="B281" i="18"/>
  <c r="D268" i="18"/>
  <c r="F266" i="18"/>
  <c r="B261" i="18"/>
  <c r="O254" i="18"/>
  <c r="C254" i="18"/>
  <c r="O252" i="18"/>
  <c r="C252" i="18"/>
  <c r="O250" i="18"/>
  <c r="C250" i="18"/>
  <c r="B249" i="18"/>
  <c r="D236" i="18"/>
  <c r="F234" i="18"/>
  <c r="B229" i="18"/>
  <c r="O222" i="18"/>
  <c r="C222" i="18"/>
  <c r="O220" i="18"/>
  <c r="C220" i="18"/>
  <c r="O218" i="18"/>
  <c r="C218" i="18"/>
  <c r="B217" i="18"/>
  <c r="D204" i="18"/>
  <c r="F202" i="18"/>
  <c r="B197" i="18"/>
  <c r="O190" i="18"/>
  <c r="C190" i="18"/>
  <c r="O188" i="18"/>
  <c r="C188" i="18"/>
  <c r="O186" i="18"/>
  <c r="C186" i="18"/>
  <c r="B185" i="18"/>
  <c r="D172" i="18"/>
  <c r="F170" i="18"/>
  <c r="B165" i="18"/>
  <c r="O158" i="18"/>
  <c r="C158" i="18"/>
  <c r="O156" i="18"/>
  <c r="C156" i="18"/>
  <c r="O154" i="18"/>
  <c r="C154" i="18"/>
  <c r="B153" i="18"/>
  <c r="D140" i="18"/>
  <c r="F138" i="18"/>
  <c r="B133" i="18"/>
  <c r="O126" i="18"/>
  <c r="C126" i="18"/>
  <c r="O124" i="18"/>
  <c r="C124" i="18"/>
  <c r="O122" i="18"/>
  <c r="C122" i="18"/>
  <c r="B121" i="18"/>
  <c r="D108" i="18"/>
  <c r="F106" i="18"/>
  <c r="B101" i="18"/>
  <c r="O94" i="18"/>
  <c r="C94" i="18"/>
  <c r="O92" i="18"/>
  <c r="C92" i="18"/>
  <c r="O90" i="18"/>
  <c r="C90" i="18"/>
  <c r="B89" i="18"/>
  <c r="D76" i="18"/>
  <c r="F74" i="18"/>
  <c r="B69" i="18"/>
  <c r="O62" i="18"/>
  <c r="C62" i="18"/>
  <c r="O60" i="18"/>
  <c r="C60" i="18"/>
  <c r="O58" i="18"/>
  <c r="C58" i="18"/>
  <c r="B57" i="18"/>
  <c r="D44" i="18"/>
  <c r="F42" i="18"/>
  <c r="B37" i="18"/>
  <c r="A33" i="18"/>
  <c r="A65" i="18" s="1"/>
  <c r="O30" i="18"/>
  <c r="C30" i="18"/>
  <c r="O28" i="18"/>
  <c r="C28" i="18"/>
  <c r="O26" i="18"/>
  <c r="C26" i="18"/>
  <c r="D12" i="18"/>
  <c r="F10" i="18"/>
  <c r="L6" i="18"/>
  <c r="L4" i="18" s="1"/>
  <c r="K4" i="18"/>
  <c r="L6" i="17"/>
  <c r="L4" i="17" s="1"/>
  <c r="K4" i="17"/>
  <c r="O318" i="17"/>
  <c r="C318" i="17"/>
  <c r="O316" i="17"/>
  <c r="C316" i="17"/>
  <c r="O314" i="17"/>
  <c r="C314" i="17"/>
  <c r="B313" i="17"/>
  <c r="D300" i="17"/>
  <c r="F298" i="17"/>
  <c r="B293" i="17"/>
  <c r="O286" i="17"/>
  <c r="C286" i="17"/>
  <c r="O284" i="17"/>
  <c r="C284" i="17"/>
  <c r="O282" i="17"/>
  <c r="C282" i="17"/>
  <c r="B281" i="17"/>
  <c r="D268" i="17"/>
  <c r="F266" i="17"/>
  <c r="B261" i="17"/>
  <c r="O254" i="17"/>
  <c r="C254" i="17"/>
  <c r="O252" i="17"/>
  <c r="C252" i="17"/>
  <c r="O250" i="17"/>
  <c r="C250" i="17"/>
  <c r="B249" i="17"/>
  <c r="D236" i="17"/>
  <c r="F234" i="17"/>
  <c r="B229" i="17"/>
  <c r="O222" i="17"/>
  <c r="C222" i="17"/>
  <c r="O220" i="17"/>
  <c r="C220" i="17"/>
  <c r="O218" i="17"/>
  <c r="C218" i="17"/>
  <c r="B217" i="17"/>
  <c r="D204" i="17"/>
  <c r="F202" i="17"/>
  <c r="B197" i="17"/>
  <c r="O190" i="17"/>
  <c r="C190" i="17"/>
  <c r="O188" i="17"/>
  <c r="C188" i="17"/>
  <c r="O186" i="17"/>
  <c r="C186" i="17"/>
  <c r="B185" i="17"/>
  <c r="D172" i="17"/>
  <c r="F170" i="17"/>
  <c r="B165" i="17"/>
  <c r="O158" i="17"/>
  <c r="C158" i="17"/>
  <c r="O156" i="17"/>
  <c r="C156" i="17"/>
  <c r="O154" i="17"/>
  <c r="C154" i="17"/>
  <c r="B153" i="17"/>
  <c r="D140" i="17"/>
  <c r="F138" i="17"/>
  <c r="B133" i="17"/>
  <c r="O126" i="17"/>
  <c r="C126" i="17"/>
  <c r="O124" i="17"/>
  <c r="C124" i="17"/>
  <c r="O122" i="17"/>
  <c r="C122" i="17"/>
  <c r="B121" i="17"/>
  <c r="D108" i="17"/>
  <c r="F106" i="17"/>
  <c r="B101" i="17"/>
  <c r="O94" i="17"/>
  <c r="C94" i="17"/>
  <c r="O92" i="17"/>
  <c r="C92" i="17"/>
  <c r="O90" i="17"/>
  <c r="C90" i="17"/>
  <c r="B89" i="17"/>
  <c r="D76" i="17"/>
  <c r="F74" i="17"/>
  <c r="B69" i="17"/>
  <c r="O62" i="17"/>
  <c r="C62" i="17"/>
  <c r="O60" i="17"/>
  <c r="C60" i="17"/>
  <c r="O58" i="17"/>
  <c r="C58" i="17"/>
  <c r="B57" i="17"/>
  <c r="D44" i="17"/>
  <c r="F42" i="17"/>
  <c r="B37" i="17"/>
  <c r="A33" i="17"/>
  <c r="O30" i="17"/>
  <c r="C30" i="17"/>
  <c r="O28" i="17"/>
  <c r="C28" i="17"/>
  <c r="O26" i="17"/>
  <c r="C26" i="17"/>
  <c r="D12" i="17"/>
  <c r="F10" i="17"/>
  <c r="D300" i="16"/>
  <c r="D268" i="16"/>
  <c r="D236" i="16"/>
  <c r="D204" i="16"/>
  <c r="D172" i="16"/>
  <c r="D140" i="16"/>
  <c r="D108" i="16"/>
  <c r="D76" i="16"/>
  <c r="D44" i="16"/>
  <c r="D12" i="16"/>
  <c r="K129" i="16"/>
  <c r="L294" i="16"/>
  <c r="L292" i="16" s="1"/>
  <c r="L262" i="16"/>
  <c r="K257" i="16" s="1"/>
  <c r="L230" i="16"/>
  <c r="L228" i="16" s="1"/>
  <c r="L198" i="16"/>
  <c r="L196" i="16" s="1"/>
  <c r="L166" i="16"/>
  <c r="L164" i="16" s="1"/>
  <c r="L134" i="16"/>
  <c r="L132" i="16" s="1"/>
  <c r="L102" i="16"/>
  <c r="L100" i="16" s="1"/>
  <c r="K292" i="16"/>
  <c r="J292" i="16"/>
  <c r="L260" i="16"/>
  <c r="K260" i="16"/>
  <c r="J260" i="16"/>
  <c r="K228" i="16"/>
  <c r="J228" i="16"/>
  <c r="K196" i="16"/>
  <c r="J196" i="16"/>
  <c r="K164" i="16"/>
  <c r="J164" i="16"/>
  <c r="K132" i="16"/>
  <c r="J132" i="16"/>
  <c r="K100" i="16"/>
  <c r="J100" i="16"/>
  <c r="A97" i="18" l="1"/>
  <c r="L70" i="18"/>
  <c r="K1" i="18"/>
  <c r="J4" i="18"/>
  <c r="J36" i="18"/>
  <c r="L38" i="18"/>
  <c r="L36" i="18" s="1"/>
  <c r="K97" i="16"/>
  <c r="K289" i="16"/>
  <c r="K1" i="17"/>
  <c r="K161" i="16"/>
  <c r="L38" i="17"/>
  <c r="K193" i="16"/>
  <c r="K225" i="16"/>
  <c r="J4" i="17"/>
  <c r="J36" i="17" s="1"/>
  <c r="A65" i="17"/>
  <c r="B101" i="16"/>
  <c r="K68" i="16"/>
  <c r="K1" i="16"/>
  <c r="K36" i="16"/>
  <c r="L68" i="18" l="1"/>
  <c r="K33" i="18"/>
  <c r="L102" i="18"/>
  <c r="L100" i="18" s="1"/>
  <c r="A129" i="18"/>
  <c r="J100" i="18"/>
  <c r="K292" i="18"/>
  <c r="K260" i="18"/>
  <c r="K228" i="18"/>
  <c r="K196" i="18"/>
  <c r="K164" i="18"/>
  <c r="K132" i="18"/>
  <c r="K100" i="18"/>
  <c r="K68" i="18"/>
  <c r="K36" i="18"/>
  <c r="J68" i="18"/>
  <c r="K65" i="18"/>
  <c r="L36" i="17"/>
  <c r="K33" i="17"/>
  <c r="K100" i="17"/>
  <c r="K260" i="17"/>
  <c r="K164" i="17"/>
  <c r="K68" i="17"/>
  <c r="K228" i="17"/>
  <c r="K132" i="17"/>
  <c r="K292" i="17"/>
  <c r="K36" i="17"/>
  <c r="K196" i="17"/>
  <c r="L70" i="17"/>
  <c r="L68" i="17" s="1"/>
  <c r="J68" i="17"/>
  <c r="A97" i="17"/>
  <c r="B313" i="16"/>
  <c r="B281" i="16"/>
  <c r="B249" i="16"/>
  <c r="B217" i="16"/>
  <c r="C218" i="16"/>
  <c r="C220" i="16"/>
  <c r="C222" i="16"/>
  <c r="B185" i="16"/>
  <c r="B153" i="16"/>
  <c r="B121" i="16"/>
  <c r="B89" i="16"/>
  <c r="B57" i="16"/>
  <c r="K97" i="18" l="1"/>
  <c r="L134" i="18"/>
  <c r="L132" i="18" s="1"/>
  <c r="K129" i="18"/>
  <c r="A161" i="18"/>
  <c r="J132" i="18"/>
  <c r="K65" i="17"/>
  <c r="L102" i="17"/>
  <c r="L100" i="17" s="1"/>
  <c r="J100" i="17"/>
  <c r="A129" i="17"/>
  <c r="B293" i="16"/>
  <c r="B261" i="16"/>
  <c r="B229" i="16"/>
  <c r="B197" i="16"/>
  <c r="B165" i="16"/>
  <c r="B133" i="16"/>
  <c r="B69" i="16"/>
  <c r="B37" i="16"/>
  <c r="L166" i="18" l="1"/>
  <c r="L164" i="18" s="1"/>
  <c r="J164" i="18"/>
  <c r="A193" i="18"/>
  <c r="K97" i="17"/>
  <c r="L134" i="17"/>
  <c r="L132" i="17" s="1"/>
  <c r="J132" i="17"/>
  <c r="A161" i="17"/>
  <c r="F298" i="16"/>
  <c r="F266" i="16"/>
  <c r="F234" i="16"/>
  <c r="F202" i="16"/>
  <c r="F170" i="16"/>
  <c r="F138" i="16"/>
  <c r="F106" i="16"/>
  <c r="F74" i="16"/>
  <c r="F42" i="16"/>
  <c r="A225" i="18" l="1"/>
  <c r="L198" i="18"/>
  <c r="L196" i="18" s="1"/>
  <c r="K193" i="18"/>
  <c r="J196" i="18"/>
  <c r="K161" i="18"/>
  <c r="K129" i="17"/>
  <c r="L166" i="17"/>
  <c r="L164" i="17" s="1"/>
  <c r="J164" i="17"/>
  <c r="A193" i="17"/>
  <c r="O318" i="16"/>
  <c r="C318" i="16"/>
  <c r="O316" i="16"/>
  <c r="C316" i="16"/>
  <c r="O314" i="16"/>
  <c r="C314" i="16"/>
  <c r="O286" i="16"/>
  <c r="C286" i="16"/>
  <c r="O284" i="16"/>
  <c r="C284" i="16"/>
  <c r="O282" i="16"/>
  <c r="C282" i="16"/>
  <c r="O254" i="16"/>
  <c r="C254" i="16"/>
  <c r="O252" i="16"/>
  <c r="C252" i="16"/>
  <c r="O250" i="16"/>
  <c r="C250" i="16"/>
  <c r="O222" i="16"/>
  <c r="O220" i="16"/>
  <c r="O218" i="16"/>
  <c r="O190" i="16"/>
  <c r="C190" i="16"/>
  <c r="O188" i="16"/>
  <c r="C188" i="16"/>
  <c r="O186" i="16"/>
  <c r="C186" i="16"/>
  <c r="O158" i="16"/>
  <c r="C158" i="16"/>
  <c r="O156" i="16"/>
  <c r="C156" i="16"/>
  <c r="O154" i="16"/>
  <c r="C154" i="16"/>
  <c r="O126" i="16"/>
  <c r="C126" i="16"/>
  <c r="O124" i="16"/>
  <c r="C124" i="16"/>
  <c r="O122" i="16"/>
  <c r="C122" i="16"/>
  <c r="O94" i="16"/>
  <c r="C94" i="16"/>
  <c r="O92" i="16"/>
  <c r="C92" i="16"/>
  <c r="O90" i="16"/>
  <c r="C90" i="16"/>
  <c r="A65" i="16"/>
  <c r="A97" i="16" s="1"/>
  <c r="A33" i="16"/>
  <c r="O62" i="16"/>
  <c r="C62" i="16"/>
  <c r="O60" i="16"/>
  <c r="C60" i="16"/>
  <c r="O58" i="16"/>
  <c r="C58" i="16"/>
  <c r="L230" i="18" l="1"/>
  <c r="L228" i="18" s="1"/>
  <c r="K225" i="18"/>
  <c r="J228" i="18"/>
  <c r="A257" i="18"/>
  <c r="K161" i="17"/>
  <c r="L198" i="17"/>
  <c r="L196" i="17" s="1"/>
  <c r="J196" i="17"/>
  <c r="K193" i="17"/>
  <c r="A225" i="17"/>
  <c r="A129" i="16"/>
  <c r="A161" i="16" s="1"/>
  <c r="A193" i="16" s="1"/>
  <c r="A225" i="16" s="1"/>
  <c r="A257" i="16" s="1"/>
  <c r="A289" i="16" s="1"/>
  <c r="J36" i="16"/>
  <c r="L38" i="16"/>
  <c r="K33" i="16" s="1"/>
  <c r="L70" i="16"/>
  <c r="L68" i="16" s="1"/>
  <c r="J68" i="16"/>
  <c r="F10" i="16"/>
  <c r="A289" i="18" l="1"/>
  <c r="L262" i="18"/>
  <c r="L260" i="18" s="1"/>
  <c r="J260" i="18"/>
  <c r="K257" i="18"/>
  <c r="L230" i="17"/>
  <c r="L228" i="17" s="1"/>
  <c r="J228" i="17"/>
  <c r="A257" i="17"/>
  <c r="L36" i="16"/>
  <c r="K65" i="16"/>
  <c r="L294" i="18" l="1"/>
  <c r="L292" i="18" s="1"/>
  <c r="K289" i="18"/>
  <c r="J292" i="18"/>
  <c r="K225" i="17"/>
  <c r="L262" i="17"/>
  <c r="L260" i="17" s="1"/>
  <c r="J260" i="17"/>
  <c r="A289" i="17"/>
  <c r="C30" i="16"/>
  <c r="C28" i="16"/>
  <c r="C26" i="16"/>
  <c r="O30" i="16"/>
  <c r="O28" i="16"/>
  <c r="O26" i="16"/>
  <c r="K257" i="17" l="1"/>
  <c r="L294" i="17"/>
  <c r="L292" i="17" s="1"/>
  <c r="J292" i="17"/>
  <c r="K289" i="17" l="1"/>
</calcChain>
</file>

<file path=xl/sharedStrings.xml><?xml version="1.0" encoding="utf-8"?>
<sst xmlns="http://schemas.openxmlformats.org/spreadsheetml/2006/main" count="2112" uniqueCount="201">
  <si>
    <t>（フリガナ）</t>
    <phoneticPr fontId="2"/>
  </si>
  <si>
    <t>返礼品の名称</t>
    <rPh sb="0" eb="3">
      <t>ヘンレイヒン</t>
    </rPh>
    <rPh sb="4" eb="6">
      <t>メイショウ</t>
    </rPh>
    <phoneticPr fontId="2"/>
  </si>
  <si>
    <t>返礼品の内容量・規格等</t>
    <rPh sb="0" eb="3">
      <t>ヘンレイヒン</t>
    </rPh>
    <rPh sb="4" eb="7">
      <t>ナイヨウリョウ</t>
    </rPh>
    <rPh sb="8" eb="11">
      <t>キカクトウ</t>
    </rPh>
    <phoneticPr fontId="2"/>
  </si>
  <si>
    <t>販売・発送可能時期</t>
    <rPh sb="0" eb="2">
      <t>ハンバイ</t>
    </rPh>
    <rPh sb="3" eb="5">
      <t>ハッソウ</t>
    </rPh>
    <rPh sb="5" eb="7">
      <t>カノウ</t>
    </rPh>
    <rPh sb="7" eb="9">
      <t>ジキ</t>
    </rPh>
    <phoneticPr fontId="2"/>
  </si>
  <si>
    <t>３号</t>
    <rPh sb="1" eb="2">
      <t>ゴウ</t>
    </rPh>
    <phoneticPr fontId="2"/>
  </si>
  <si>
    <t>地場産品類型</t>
    <rPh sb="0" eb="6">
      <t>ジバサンピンルイガタ</t>
    </rPh>
    <phoneticPr fontId="2"/>
  </si>
  <si>
    <t>地場産品詳細</t>
    <rPh sb="0" eb="6">
      <t>ジバサンピンショウサイ</t>
    </rPh>
    <phoneticPr fontId="2"/>
  </si>
  <si>
    <t>１号</t>
    <rPh sb="1" eb="2">
      <t>ゴウ</t>
    </rPh>
    <phoneticPr fontId="2"/>
  </si>
  <si>
    <t>２号</t>
    <rPh sb="1" eb="2">
      <t>ゴウ</t>
    </rPh>
    <phoneticPr fontId="2"/>
  </si>
  <si>
    <t>４号</t>
    <rPh sb="1" eb="2">
      <t>ゴウ</t>
    </rPh>
    <phoneticPr fontId="2"/>
  </si>
  <si>
    <t>５号</t>
    <rPh sb="1" eb="2">
      <t>ゴウ</t>
    </rPh>
    <phoneticPr fontId="2"/>
  </si>
  <si>
    <t>６号</t>
    <rPh sb="1" eb="2">
      <t>ゴウ</t>
    </rPh>
    <phoneticPr fontId="2"/>
  </si>
  <si>
    <t>７号</t>
    <rPh sb="1" eb="2">
      <t>ゴウ</t>
    </rPh>
    <phoneticPr fontId="2"/>
  </si>
  <si>
    <t>７号の２（宿泊）</t>
    <rPh sb="1" eb="2">
      <t>ゴウ</t>
    </rPh>
    <rPh sb="5" eb="7">
      <t>シュクハク</t>
    </rPh>
    <phoneticPr fontId="2"/>
  </si>
  <si>
    <t>７号の３イ五万円以下（宿泊）</t>
    <rPh sb="1" eb="2">
      <t>ゴウ</t>
    </rPh>
    <rPh sb="5" eb="10">
      <t>ゴマンエンイカ</t>
    </rPh>
    <rPh sb="11" eb="13">
      <t>シュクハク</t>
    </rPh>
    <phoneticPr fontId="2"/>
  </si>
  <si>
    <t>７号の３ロ</t>
    <rPh sb="1" eb="2">
      <t>ゴウ</t>
    </rPh>
    <phoneticPr fontId="2"/>
  </si>
  <si>
    <t>７号の４（電気）</t>
    <rPh sb="1" eb="2">
      <t>ゴウ</t>
    </rPh>
    <rPh sb="5" eb="7">
      <t>デンキ</t>
    </rPh>
    <phoneticPr fontId="2"/>
  </si>
  <si>
    <t>飯田市内において生産されたもの。
※果物、野菜等の一次産品</t>
    <phoneticPr fontId="2"/>
  </si>
  <si>
    <t>長野県内において生産された食肉を原材料として、飯田市内で熟成することにより、半分を一定程度以上上回る付加価値が生じているもの。</t>
    <rPh sb="0" eb="4">
      <t>ナガノケンナイ</t>
    </rPh>
    <rPh sb="8" eb="10">
      <t>セイサン</t>
    </rPh>
    <rPh sb="13" eb="15">
      <t>ショクニク</t>
    </rPh>
    <rPh sb="16" eb="19">
      <t>ゲンザイリョウ</t>
    </rPh>
    <rPh sb="23" eb="27">
      <t>イイダシナイ</t>
    </rPh>
    <rPh sb="28" eb="30">
      <t>ジュクセイ</t>
    </rPh>
    <rPh sb="38" eb="40">
      <t>ハンブン</t>
    </rPh>
    <rPh sb="41" eb="47">
      <t>イッテイテイドイジョウ</t>
    </rPh>
    <rPh sb="47" eb="49">
      <t>ウワマワ</t>
    </rPh>
    <rPh sb="50" eb="54">
      <t>フカカチ</t>
    </rPh>
    <rPh sb="55" eb="56">
      <t>ショウ</t>
    </rPh>
    <phoneticPr fontId="2"/>
  </si>
  <si>
    <t>長野県内において生産された玄米を原材料として、飯田市内で精白することにより、半分を一定程度以上上回る付加価値が生じているもの。</t>
    <rPh sb="0" eb="4">
      <t>ナガノケンナイ</t>
    </rPh>
    <rPh sb="8" eb="10">
      <t>セイサン</t>
    </rPh>
    <rPh sb="13" eb="15">
      <t>ゲンマイ</t>
    </rPh>
    <rPh sb="16" eb="19">
      <t>ゲンザイリョウ</t>
    </rPh>
    <rPh sb="23" eb="27">
      <t>イイダシナイ</t>
    </rPh>
    <rPh sb="28" eb="30">
      <t>セイハク</t>
    </rPh>
    <rPh sb="38" eb="40">
      <t>ハンブン</t>
    </rPh>
    <rPh sb="41" eb="47">
      <t>イッテイテイドイジョウ</t>
    </rPh>
    <rPh sb="47" eb="49">
      <t>ウワマワ</t>
    </rPh>
    <rPh sb="50" eb="54">
      <t>フカカチ</t>
    </rPh>
    <rPh sb="55" eb="56">
      <t>ショウ</t>
    </rPh>
    <phoneticPr fontId="2"/>
  </si>
  <si>
    <t>飯田市内において提供される役務その他これに準ずるもの（宿泊（飲食を伴うものを含む。）の提供に係る役務を除く。）であって、当該役務の主要な部分が飯田市に相当程度の関連性があるもの。</t>
    <rPh sb="0" eb="4">
      <t>イイダシナイ</t>
    </rPh>
    <rPh sb="8" eb="10">
      <t>テイキョウ</t>
    </rPh>
    <rPh sb="13" eb="15">
      <t>エキム</t>
    </rPh>
    <rPh sb="17" eb="18">
      <t>タ</t>
    </rPh>
    <rPh sb="21" eb="22">
      <t>ジュン</t>
    </rPh>
    <rPh sb="27" eb="29">
      <t>シュクハク</t>
    </rPh>
    <rPh sb="30" eb="32">
      <t>インショク</t>
    </rPh>
    <rPh sb="33" eb="34">
      <t>トモナ</t>
    </rPh>
    <rPh sb="38" eb="39">
      <t>フク</t>
    </rPh>
    <rPh sb="43" eb="45">
      <t>テイキョウ</t>
    </rPh>
    <rPh sb="46" eb="47">
      <t>カカ</t>
    </rPh>
    <rPh sb="48" eb="50">
      <t>エキム</t>
    </rPh>
    <rPh sb="51" eb="52">
      <t>ノゾ</t>
    </rPh>
    <rPh sb="60" eb="64">
      <t>トウガイエキム</t>
    </rPh>
    <rPh sb="65" eb="67">
      <t>シュヨウ</t>
    </rPh>
    <rPh sb="68" eb="70">
      <t>ブブン</t>
    </rPh>
    <rPh sb="71" eb="74">
      <t>イイダシ</t>
    </rPh>
    <rPh sb="75" eb="79">
      <t>ソウトウテイド</t>
    </rPh>
    <rPh sb="80" eb="83">
      <t>カンレンセイ</t>
    </rPh>
    <phoneticPr fontId="2"/>
  </si>
  <si>
    <t>飯田市内に所在する宿泊施設であって、長野県内においてのみ宿泊施設の運営を行う者が運営するもの（フランチャイズチェーン等の方式により、長野県外に所在する宿泊施設のブランド名を関するものを除く。）における宿泊の提供に係る役務。</t>
    <rPh sb="0" eb="4">
      <t>イイダシナイ</t>
    </rPh>
    <rPh sb="5" eb="7">
      <t>ショザイ</t>
    </rPh>
    <rPh sb="9" eb="13">
      <t>シュクハクシセツ</t>
    </rPh>
    <rPh sb="18" eb="22">
      <t>ナガノケンナイ</t>
    </rPh>
    <rPh sb="28" eb="32">
      <t>シュクハクシセツ</t>
    </rPh>
    <rPh sb="33" eb="35">
      <t>ウンエイ</t>
    </rPh>
    <rPh sb="36" eb="37">
      <t>オコナ</t>
    </rPh>
    <rPh sb="38" eb="39">
      <t>モノ</t>
    </rPh>
    <rPh sb="40" eb="42">
      <t>ウンエイ</t>
    </rPh>
    <phoneticPr fontId="2"/>
  </si>
  <si>
    <t>飯田市内に所在する宿泊施設における宿泊の提供に係る役務であって、「７号の２」に該当しないもののうち、当該役務の調達に要する費用の額が一夜につき一人当たり五万円を超えないもの。</t>
    <rPh sb="0" eb="4">
      <t>イイダシナイ</t>
    </rPh>
    <rPh sb="5" eb="7">
      <t>ショザイ</t>
    </rPh>
    <rPh sb="9" eb="13">
      <t>シュクハクシセツ</t>
    </rPh>
    <rPh sb="17" eb="19">
      <t>シュクハク</t>
    </rPh>
    <rPh sb="20" eb="22">
      <t>テイキョウ</t>
    </rPh>
    <rPh sb="23" eb="24">
      <t>カカ</t>
    </rPh>
    <rPh sb="25" eb="27">
      <t>エキム</t>
    </rPh>
    <rPh sb="34" eb="35">
      <t>ゴウ</t>
    </rPh>
    <rPh sb="39" eb="41">
      <t>ガイトウ</t>
    </rPh>
    <rPh sb="50" eb="54">
      <t>トウガイエキム</t>
    </rPh>
    <rPh sb="55" eb="57">
      <t>チョウタツ</t>
    </rPh>
    <rPh sb="58" eb="59">
      <t>ヨウ</t>
    </rPh>
    <rPh sb="61" eb="63">
      <t>ヒヨウ</t>
    </rPh>
    <rPh sb="64" eb="65">
      <t>ガク</t>
    </rPh>
    <rPh sb="66" eb="68">
      <t>イチヤ</t>
    </rPh>
    <rPh sb="71" eb="73">
      <t>ヒトリ</t>
    </rPh>
    <rPh sb="73" eb="74">
      <t>ア</t>
    </rPh>
    <rPh sb="76" eb="79">
      <t>ゴマンエン</t>
    </rPh>
    <rPh sb="80" eb="81">
      <t>コ</t>
    </rPh>
    <phoneticPr fontId="2"/>
  </si>
  <si>
    <t>飯田市内に所在する宿泊施設における宿泊の提供に係る役務であって、長野県内において特定非常災害が発生した際に災害救助法に基づき支援するもの。</t>
    <rPh sb="0" eb="4">
      <t>イイダシナイ</t>
    </rPh>
    <rPh sb="5" eb="7">
      <t>ショザイ</t>
    </rPh>
    <rPh sb="9" eb="13">
      <t>シュクハクシセツ</t>
    </rPh>
    <rPh sb="17" eb="19">
      <t>シュクハク</t>
    </rPh>
    <rPh sb="20" eb="22">
      <t>テイキョウ</t>
    </rPh>
    <rPh sb="23" eb="24">
      <t>カカ</t>
    </rPh>
    <rPh sb="25" eb="27">
      <t>エキム</t>
    </rPh>
    <phoneticPr fontId="2"/>
  </si>
  <si>
    <t>飯田市内において地域のエネルギー源により発電された電気。</t>
    <rPh sb="0" eb="4">
      <t>イイダシナイ</t>
    </rPh>
    <rPh sb="8" eb="10">
      <t>チイキ</t>
    </rPh>
    <rPh sb="16" eb="17">
      <t>ゲン</t>
    </rPh>
    <rPh sb="20" eb="22">
      <t>ハツデン</t>
    </rPh>
    <rPh sb="25" eb="27">
      <t>デンキ</t>
    </rPh>
    <phoneticPr fontId="2"/>
  </si>
  <si>
    <t>飯田市内で生産されたものであって、近隣の他の市町村内で生産されたものと混在（流通構造上、混在することが避けられない場合に限る。）したもの。</t>
    <rPh sb="0" eb="2">
      <t>イイダ</t>
    </rPh>
    <phoneticPr fontId="2"/>
  </si>
  <si>
    <t>飯田市の広報の目的で製造等がされた飯田市のキャラクターグッズ、オリジナルグッズその他これらに類するものであって、形状、名称その他の特徴から飯田市の独自の返礼品であることが明白であり、販売等の実績や計画を有しているもの。</t>
    <rPh sb="0" eb="3">
      <t>イイダシ</t>
    </rPh>
    <rPh sb="10" eb="13">
      <t>セイゾウトウ</t>
    </rPh>
    <rPh sb="17" eb="19">
      <t>イイダ</t>
    </rPh>
    <rPh sb="19" eb="20">
      <t>シ</t>
    </rPh>
    <rPh sb="69" eb="72">
      <t>イイダシ</t>
    </rPh>
    <rPh sb="91" eb="94">
      <t>ハンバイトウ</t>
    </rPh>
    <rPh sb="95" eb="97">
      <t>ジッセキ</t>
    </rPh>
    <rPh sb="98" eb="100">
      <t>ケイカク</t>
    </rPh>
    <rPh sb="101" eb="102">
      <t>ユウ</t>
    </rPh>
    <phoneticPr fontId="2"/>
  </si>
  <si>
    <t>常温</t>
    <rPh sb="0" eb="2">
      <t>ジョウオン</t>
    </rPh>
    <phoneticPr fontId="2"/>
  </si>
  <si>
    <t>・申し込み区分</t>
    <rPh sb="1" eb="2">
      <t>モウ</t>
    </rPh>
    <rPh sb="3" eb="4">
      <t>コ</t>
    </rPh>
    <rPh sb="5" eb="7">
      <t>クブン</t>
    </rPh>
    <phoneticPr fontId="2"/>
  </si>
  <si>
    <t>登録申込</t>
    <phoneticPr fontId="2"/>
  </si>
  <si>
    <t>変更申込</t>
    <phoneticPr fontId="2"/>
  </si>
  <si>
    <t>解除申込</t>
    <phoneticPr fontId="2"/>
  </si>
  <si>
    <t>・出荷サイズ</t>
    <rPh sb="1" eb="3">
      <t>シュッカ</t>
    </rPh>
    <phoneticPr fontId="2"/>
  </si>
  <si>
    <t>・配送温度</t>
    <rPh sb="1" eb="3">
      <t>ハイソウ</t>
    </rPh>
    <rPh sb="3" eb="5">
      <t>オンド</t>
    </rPh>
    <phoneticPr fontId="2"/>
  </si>
  <si>
    <t>冷蔵</t>
    <rPh sb="0" eb="2">
      <t>レイゾウ</t>
    </rPh>
    <phoneticPr fontId="2"/>
  </si>
  <si>
    <t>冷凍</t>
    <rPh sb="0" eb="2">
      <t>レイトウ</t>
    </rPh>
    <phoneticPr fontId="2"/>
  </si>
  <si>
    <t>・消費期限</t>
    <rPh sb="1" eb="3">
      <t>ショウヒ</t>
    </rPh>
    <rPh sb="3" eb="5">
      <t>キゲン</t>
    </rPh>
    <phoneticPr fontId="2"/>
  </si>
  <si>
    <t>消費・賞味期限（有効期限）</t>
    <rPh sb="0" eb="2">
      <t>ショウヒ</t>
    </rPh>
    <rPh sb="3" eb="5">
      <t>ショウミ</t>
    </rPh>
    <rPh sb="5" eb="7">
      <t>キゲン</t>
    </rPh>
    <rPh sb="8" eb="12">
      <t>ユウコウキゲン</t>
    </rPh>
    <phoneticPr fontId="2"/>
  </si>
  <si>
    <t>6か月</t>
    <rPh sb="0" eb="3">
      <t>ロッカゲツ</t>
    </rPh>
    <phoneticPr fontId="2"/>
  </si>
  <si>
    <t>１週間</t>
    <rPh sb="1" eb="3">
      <t>シュウカン</t>
    </rPh>
    <phoneticPr fontId="2"/>
  </si>
  <si>
    <r>
      <t xml:space="preserve">返礼品の価格
</t>
    </r>
    <r>
      <rPr>
        <sz val="7"/>
        <color theme="1"/>
        <rFont val="ＭＳ Ｐ明朝"/>
        <family val="1"/>
        <charset val="128"/>
      </rPr>
      <t>※荷造・梱包代・消費税み1,500円以上</t>
    </r>
    <rPh sb="0" eb="3">
      <t>ヘンレイヒン</t>
    </rPh>
    <rPh sb="4" eb="6">
      <t>カカク</t>
    </rPh>
    <rPh sb="8" eb="10">
      <t>ニヅクリ</t>
    </rPh>
    <rPh sb="11" eb="13">
      <t>コンポウ</t>
    </rPh>
    <rPh sb="13" eb="14">
      <t>ダイ</t>
    </rPh>
    <rPh sb="15" eb="18">
      <t>ショウヒゼイ</t>
    </rPh>
    <rPh sb="24" eb="25">
      <t>エン</t>
    </rPh>
    <rPh sb="25" eb="27">
      <t>イジョウ</t>
    </rPh>
    <phoneticPr fontId="2"/>
  </si>
  <si>
    <r>
      <t xml:space="preserve">（参考）通常販売価格
</t>
    </r>
    <r>
      <rPr>
        <sz val="7"/>
        <color theme="1"/>
        <rFont val="ＭＳ Ｐ明朝"/>
        <family val="1"/>
        <charset val="128"/>
      </rPr>
      <t>※荷造・梱包代・消費税を含む</t>
    </r>
    <rPh sb="1" eb="3">
      <t>サンコウ</t>
    </rPh>
    <rPh sb="4" eb="10">
      <t>ツウジョウハンバイカカク</t>
    </rPh>
    <phoneticPr fontId="2"/>
  </si>
  <si>
    <t>・混在する自治体</t>
    <rPh sb="1" eb="3">
      <t>コンザイ</t>
    </rPh>
    <rPh sb="5" eb="8">
      <t>ジチタイ</t>
    </rPh>
    <phoneticPr fontId="2"/>
  </si>
  <si>
    <t xml:space="preserve"> </t>
    <phoneticPr fontId="2"/>
  </si>
  <si>
    <t>流通構造上、混在が避けられない理由</t>
    <phoneticPr fontId="12"/>
  </si>
  <si>
    <t>地場産品と地場産品以外のものの附帯関係</t>
    <phoneticPr fontId="12"/>
  </si>
  <si>
    <t>調達費用のうち地場産品に係る費用
調達費用のうち附帯品に係る費用
地場産品の割合（要7割以上）</t>
    <phoneticPr fontId="12"/>
  </si>
  <si>
    <t>１人１泊あたりの調達費用の額</t>
    <rPh sb="1" eb="2">
      <t>ニン</t>
    </rPh>
    <phoneticPr fontId="12"/>
  </si>
  <si>
    <t>役務が提供される施設名･所在地</t>
  </si>
  <si>
    <t>地域のエネルギー源の種類（太陽光、バイオマス、地熱等）</t>
    <phoneticPr fontId="12"/>
  </si>
  <si>
    <t>回答</t>
    <rPh sb="0" eb="2">
      <t>カイトウ</t>
    </rPh>
    <phoneticPr fontId="2"/>
  </si>
  <si>
    <t>飯田市独自の返礼品であることが明白な理由</t>
    <rPh sb="0" eb="3">
      <t>イイダシ</t>
    </rPh>
    <phoneticPr fontId="12"/>
  </si>
  <si>
    <t>なし</t>
    <phoneticPr fontId="12"/>
  </si>
  <si>
    <t>問Ａ</t>
    <rPh sb="0" eb="1">
      <t>トイ</t>
    </rPh>
    <phoneticPr fontId="2"/>
  </si>
  <si>
    <t>問B</t>
    <rPh sb="0" eb="1">
      <t>トイ</t>
    </rPh>
    <phoneticPr fontId="2"/>
  </si>
  <si>
    <t>問C</t>
    <rPh sb="0" eb="1">
      <t>トイ</t>
    </rPh>
    <phoneticPr fontId="2"/>
  </si>
  <si>
    <t>肉が生産（飼養）された都道府県名</t>
    <rPh sb="0" eb="1">
      <t>ニク</t>
    </rPh>
    <rPh sb="2" eb="4">
      <t>シヨウ</t>
    </rPh>
    <rPh sb="5" eb="7">
      <t>シヨウ</t>
    </rPh>
    <rPh sb="11" eb="15">
      <t>トドウフケン</t>
    </rPh>
    <rPh sb="15" eb="16">
      <t>メイ</t>
    </rPh>
    <phoneticPr fontId="12"/>
  </si>
  <si>
    <t>米が生産（栽培）された都道府県名</t>
    <rPh sb="0" eb="1">
      <t>コメ</t>
    </rPh>
    <rPh sb="2" eb="4">
      <t>セイサン</t>
    </rPh>
    <rPh sb="5" eb="7">
      <t>サイバイ</t>
    </rPh>
    <rPh sb="11" eb="15">
      <t>トドウフケン</t>
    </rPh>
    <rPh sb="15" eb="16">
      <t>メイ</t>
    </rPh>
    <phoneticPr fontId="12"/>
  </si>
  <si>
    <t>飯田市の広報のために作成されたオリジナルグッズ等である旨の説明</t>
    <rPh sb="0" eb="3">
      <t>イイダシ</t>
    </rPh>
    <rPh sb="4" eb="6">
      <t>コウホウ</t>
    </rPh>
    <rPh sb="10" eb="12">
      <t>サクセイ</t>
    </rPh>
    <rPh sb="23" eb="24">
      <t>トウ</t>
    </rPh>
    <rPh sb="27" eb="28">
      <t>ムネ</t>
    </rPh>
    <rPh sb="29" eb="31">
      <t>セツメイ</t>
    </rPh>
    <phoneticPr fontId="12"/>
  </si>
  <si>
    <t>地場産品について、基準の該当号及びその該当理由</t>
    <phoneticPr fontId="12"/>
  </si>
  <si>
    <t>特定非常災害発生日
災害救助法が適用されたことが判る旨の説明</t>
    <rPh sb="26" eb="27">
      <t>ムネ</t>
    </rPh>
    <rPh sb="28" eb="30">
      <t>セツメイ</t>
    </rPh>
    <phoneticPr fontId="12"/>
  </si>
  <si>
    <t>問Ａ</t>
    <rPh sb="0" eb="1">
      <t>トイ</t>
    </rPh>
    <phoneticPr fontId="12"/>
  </si>
  <si>
    <t>問Ｂ</t>
    <rPh sb="0" eb="1">
      <t>トイ</t>
    </rPh>
    <phoneticPr fontId="12"/>
  </si>
  <si>
    <t>問Ｃ</t>
    <rPh sb="0" eb="1">
      <t>トイ</t>
    </rPh>
    <phoneticPr fontId="12"/>
  </si>
  <si>
    <t>返礼品の形状、名称その他の特徴が把握でき、問Ｂの回答の明白性が判る資料のＵＲＬ（添付ＰＤＦ等可）</t>
    <rPh sb="21" eb="22">
      <t>トイ</t>
    </rPh>
    <rPh sb="24" eb="26">
      <t>カイトウ</t>
    </rPh>
    <rPh sb="45" eb="46">
      <t>トウ</t>
    </rPh>
    <rPh sb="46" eb="47">
      <t>カ</t>
    </rPh>
    <phoneticPr fontId="12"/>
  </si>
  <si>
    <t>役務の内容が飯田市と相当程度関連性があるといえる理由（役務が区域外に跨がる場合、その理由を含む）</t>
    <rPh sb="6" eb="9">
      <t>イイダシ</t>
    </rPh>
    <phoneticPr fontId="12"/>
  </si>
  <si>
    <t>フランチャイズチェーン等の方式により、飯田市が属する都道府県の区域外に所在する宿泊施設のブランド名を冠するものではない旨の説明</t>
    <rPh sb="13" eb="15">
      <t>ホウシキ</t>
    </rPh>
    <rPh sb="19" eb="22">
      <t>イイダシ</t>
    </rPh>
    <rPh sb="23" eb="24">
      <t>ゾク</t>
    </rPh>
    <rPh sb="26" eb="30">
      <t>トドウフケン</t>
    </rPh>
    <rPh sb="31" eb="34">
      <t>クイキガイ</t>
    </rPh>
    <rPh sb="35" eb="37">
      <t>ショザイ</t>
    </rPh>
    <rPh sb="39" eb="41">
      <t>シュクハク</t>
    </rPh>
    <rPh sb="41" eb="43">
      <t>シセツ</t>
    </rPh>
    <rPh sb="48" eb="49">
      <t>メイ</t>
    </rPh>
    <rPh sb="50" eb="51">
      <t>カン</t>
    </rPh>
    <rPh sb="61" eb="63">
      <t>セツメイ</t>
    </rPh>
    <phoneticPr fontId="12"/>
  </si>
  <si>
    <t>当該電気の提供事業者名
返礼品として提供する電気の総量が当該電気に係る区域内の発電量の範囲内となっている旨の説明</t>
    <rPh sb="3" eb="5">
      <t>テイキョウ</t>
    </rPh>
    <rPh sb="8" eb="10">
      <t>バショ</t>
    </rPh>
    <rPh sb="54" eb="56">
      <t>セツメイ</t>
    </rPh>
    <phoneticPr fontId="12"/>
  </si>
  <si>
    <t>提供事業者名</t>
    <rPh sb="0" eb="2">
      <t>テイキョウ</t>
    </rPh>
    <rPh sb="2" eb="5">
      <t>ジギョウシャ</t>
    </rPh>
    <rPh sb="5" eb="6">
      <t>メイ</t>
    </rPh>
    <phoneticPr fontId="2"/>
  </si>
  <si>
    <t>配送温度</t>
    <rPh sb="0" eb="2">
      <t>ハイソウ</t>
    </rPh>
    <rPh sb="2" eb="4">
      <t>オンド</t>
    </rPh>
    <phoneticPr fontId="2"/>
  </si>
  <si>
    <t>別紙ＰＤＦのとおり、資料を提出します。</t>
    <rPh sb="0" eb="2">
      <t>ベッシ</t>
    </rPh>
    <rPh sb="10" eb="12">
      <t>シリョウ</t>
    </rPh>
    <rPh sb="13" eb="15">
      <t>テイシュツ</t>
    </rPh>
    <phoneticPr fontId="12"/>
  </si>
  <si>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12"/>
  </si>
  <si>
    <t>地場産品：1,000円、附帯品350円、割合７４％</t>
    <rPh sb="0" eb="2">
      <t>ジバ</t>
    </rPh>
    <rPh sb="2" eb="4">
      <t>サンピン</t>
    </rPh>
    <rPh sb="10" eb="11">
      <t>エン</t>
    </rPh>
    <rPh sb="12" eb="14">
      <t>フタイ</t>
    </rPh>
    <rPh sb="14" eb="15">
      <t>ヒン</t>
    </rPh>
    <rPh sb="18" eb="19">
      <t>エン</t>
    </rPh>
    <rPh sb="20" eb="22">
      <t>ワリアイ</t>
    </rPh>
    <phoneticPr fontId="12"/>
  </si>
  <si>
    <t>県外に所在するホテルのブランド名を冠する宿泊施設ではない。事業者にも確認済み</t>
    <rPh sb="29" eb="32">
      <t>ジギョウシャ</t>
    </rPh>
    <phoneticPr fontId="12"/>
  </si>
  <si>
    <t>調達費用：１人１泊10,000円（1泊朝食付）</t>
    <rPh sb="0" eb="2">
      <t>チョウタツ</t>
    </rPh>
    <rPh sb="2" eb="4">
      <t>ヒヨウ</t>
    </rPh>
    <rPh sb="6" eb="7">
      <t>ニン</t>
    </rPh>
    <rPh sb="8" eb="9">
      <t>パク</t>
    </rPh>
    <phoneticPr fontId="12"/>
  </si>
  <si>
    <t>特定災害発生日：令和●年●月●日に発生した○○地震
令和●年●月●日付災害救助法が適用された。</t>
    <phoneticPr fontId="12"/>
  </si>
  <si>
    <t>バイオマス</t>
    <phoneticPr fontId="12"/>
  </si>
  <si>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12"/>
  </si>
  <si>
    <t>回答Ａ
記載例</t>
    <rPh sb="0" eb="2">
      <t>カイトウ</t>
    </rPh>
    <rPh sb="4" eb="7">
      <t>キサイレイ</t>
    </rPh>
    <phoneticPr fontId="2"/>
  </si>
  <si>
    <t>回答Ｂ
記載例</t>
    <rPh sb="0" eb="2">
      <t>カイトウ</t>
    </rPh>
    <rPh sb="4" eb="7">
      <t>キサイレイ</t>
    </rPh>
    <phoneticPr fontId="2"/>
  </si>
  <si>
    <t>回答Ｃ
記載例</t>
    <rPh sb="0" eb="2">
      <t>カイトウ</t>
    </rPh>
    <rPh sb="4" eb="7">
      <t>キサイレイ</t>
    </rPh>
    <phoneticPr fontId="2"/>
  </si>
  <si>
    <t>長野県</t>
    <rPh sb="0" eb="2">
      <t>ナガノ</t>
    </rPh>
    <rPh sb="2" eb="3">
      <t>ケン</t>
    </rPh>
    <phoneticPr fontId="12"/>
  </si>
  <si>
    <t>飯田市内で行われている生産の内容（栽培、繁殖、肥育、養殖、水揚げ等）
（加工品は２号または３号）</t>
    <rPh sb="0" eb="2">
      <t>イイダ</t>
    </rPh>
    <rPh sb="2" eb="4">
      <t>シナイ</t>
    </rPh>
    <rPh sb="11" eb="13">
      <t>セイサン</t>
    </rPh>
    <rPh sb="14" eb="16">
      <t>ナイヨウ</t>
    </rPh>
    <rPh sb="20" eb="22">
      <t>ハンショク</t>
    </rPh>
    <rPh sb="26" eb="28">
      <t>ヨウショク</t>
    </rPh>
    <rPh sb="29" eb="31">
      <t>ミズア</t>
    </rPh>
    <rPh sb="36" eb="39">
      <t>カコウヒン</t>
    </rPh>
    <rPh sb="41" eb="42">
      <t>ゴウ</t>
    </rPh>
    <rPh sb="45" eb="47">
      <t>サンゴウ</t>
    </rPh>
    <phoneticPr fontId="12"/>
  </si>
  <si>
    <t>主な原材料のうち、飯田市内で生産された原材料名</t>
    <rPh sb="0" eb="1">
      <t>オモ</t>
    </rPh>
    <rPh sb="2" eb="5">
      <t>ゲンザイリョウ</t>
    </rPh>
    <rPh sb="9" eb="11">
      <t>イイダ</t>
    </rPh>
    <rPh sb="11" eb="13">
      <t>シナイ</t>
    </rPh>
    <rPh sb="22" eb="23">
      <t>メイ</t>
    </rPh>
    <phoneticPr fontId="12"/>
  </si>
  <si>
    <t>飯田市内で行われている生産の内容（栽培、繁殖、肥育、養殖、水揚げ等）</t>
    <rPh sb="0" eb="2">
      <t>イイダ</t>
    </rPh>
    <rPh sb="2" eb="3">
      <t>シ</t>
    </rPh>
    <rPh sb="11" eb="13">
      <t>セイサン</t>
    </rPh>
    <rPh sb="14" eb="16">
      <t>ナイヨウ</t>
    </rPh>
    <rPh sb="20" eb="22">
      <t>ハンショク</t>
    </rPh>
    <rPh sb="26" eb="28">
      <t>ヨウショク</t>
    </rPh>
    <phoneticPr fontId="12"/>
  </si>
  <si>
    <t>飯田市内で発電された電気であることが判る旨の説明</t>
    <rPh sb="0" eb="3">
      <t>イイダシ</t>
    </rPh>
    <rPh sb="3" eb="4">
      <t>ナイ</t>
    </rPh>
    <rPh sb="22" eb="24">
      <t>セツメイ</t>
    </rPh>
    <phoneticPr fontId="12"/>
  </si>
  <si>
    <t>主な原材料のうち、飯田市外で生産された原材料名</t>
    <rPh sb="0" eb="1">
      <t>オモ</t>
    </rPh>
    <rPh sb="9" eb="11">
      <t>イイダ</t>
    </rPh>
    <rPh sb="11" eb="12">
      <t>シ</t>
    </rPh>
    <rPh sb="12" eb="13">
      <t>ガイ</t>
    </rPh>
    <rPh sb="22" eb="23">
      <t>メイ</t>
    </rPh>
    <phoneticPr fontId="12"/>
  </si>
  <si>
    <t>飯田市内で行われている熟成工程の詳細</t>
    <rPh sb="0" eb="2">
      <t>イイダ</t>
    </rPh>
    <rPh sb="2" eb="4">
      <t>シナイ</t>
    </rPh>
    <rPh sb="5" eb="6">
      <t>オコナ</t>
    </rPh>
    <rPh sb="11" eb="13">
      <t>ジュクセイ</t>
    </rPh>
    <rPh sb="13" eb="15">
      <t>コウテイ</t>
    </rPh>
    <rPh sb="16" eb="18">
      <t>ショウサイ</t>
    </rPh>
    <phoneticPr fontId="12"/>
  </si>
  <si>
    <t>飯田市内で行われている精米工程の詳細</t>
    <rPh sb="0" eb="2">
      <t>イイダ</t>
    </rPh>
    <rPh sb="2" eb="4">
      <t>シナイ</t>
    </rPh>
    <rPh sb="5" eb="6">
      <t>オコナ</t>
    </rPh>
    <rPh sb="11" eb="13">
      <t>セイマイ</t>
    </rPh>
    <rPh sb="13" eb="15">
      <t>コウテイ</t>
    </rPh>
    <rPh sb="16" eb="18">
      <t>ショウサイ</t>
    </rPh>
    <phoneticPr fontId="12"/>
  </si>
  <si>
    <t>役務の内容
※飯田市内で提供されていても全国各地で同様の役務が提供されているなど、地域との関連性が希薄なものは７号役務に該当しません。</t>
    <rPh sb="7" eb="11">
      <t>イイダシナイ</t>
    </rPh>
    <phoneticPr fontId="12"/>
  </si>
  <si>
    <t>飯田市内に所在する宿泊施設であって、長野県内においてのみ宿泊施設の運営を行う者が運営する旨の説明</t>
    <rPh sb="0" eb="2">
      <t>イイダ</t>
    </rPh>
    <rPh sb="2" eb="3">
      <t>シ</t>
    </rPh>
    <rPh sb="18" eb="21">
      <t>ナガノケン</t>
    </rPh>
    <rPh sb="44" eb="45">
      <t>ムネ</t>
    </rPh>
    <rPh sb="46" eb="48">
      <t>セツメイ</t>
    </rPh>
    <phoneticPr fontId="12"/>
  </si>
  <si>
    <t>返礼品の重量や付加価値のうち飯田市内で生産された原材料（問Aの回答）によるものの割合（当該割合が全体の半分を一定程度以上上回るといえる理由）</t>
    <rPh sb="0" eb="2">
      <t>ヘンレイ</t>
    </rPh>
    <rPh sb="2" eb="3">
      <t>ヒン</t>
    </rPh>
    <rPh sb="4" eb="6">
      <t>ジュウリョウ</t>
    </rPh>
    <rPh sb="7" eb="9">
      <t>フカ</t>
    </rPh>
    <rPh sb="9" eb="11">
      <t>カチ</t>
    </rPh>
    <rPh sb="14" eb="16">
      <t>イイダ</t>
    </rPh>
    <rPh sb="16" eb="17">
      <t>シ</t>
    </rPh>
    <rPh sb="28" eb="29">
      <t>トイ</t>
    </rPh>
    <rPh sb="31" eb="33">
      <t>カイトウ</t>
    </rPh>
    <rPh sb="40" eb="42">
      <t>ワリアイ</t>
    </rPh>
    <rPh sb="43" eb="45">
      <t>トウガイ</t>
    </rPh>
    <rPh sb="45" eb="47">
      <t>ワリアイ</t>
    </rPh>
    <rPh sb="48" eb="50">
      <t>ゼンタイ</t>
    </rPh>
    <rPh sb="51" eb="53">
      <t>ハンブン</t>
    </rPh>
    <rPh sb="54" eb="56">
      <t>イッテイ</t>
    </rPh>
    <rPh sb="56" eb="58">
      <t>テイド</t>
    </rPh>
    <rPh sb="58" eb="60">
      <t>イジョウ</t>
    </rPh>
    <rPh sb="60" eb="62">
      <t>ウワマワ</t>
    </rPh>
    <rPh sb="67" eb="69">
      <t>リユウ</t>
    </rPh>
    <phoneticPr fontId="12"/>
  </si>
  <si>
    <t>返礼品の付加価値のうち飯田市内で行われている熟成工程（問Bの回答）によるものの割合（当該割合が全体の半分を一定程度以上上回るといえる理由）</t>
    <rPh sb="0" eb="2">
      <t>ヘンレイ</t>
    </rPh>
    <rPh sb="2" eb="3">
      <t>ヒン</t>
    </rPh>
    <rPh sb="4" eb="6">
      <t>フカ</t>
    </rPh>
    <rPh sb="6" eb="8">
      <t>カチ</t>
    </rPh>
    <rPh sb="11" eb="14">
      <t>イイダシ</t>
    </rPh>
    <rPh sb="16" eb="17">
      <t>オコナ</t>
    </rPh>
    <rPh sb="22" eb="24">
      <t>ジュクセイ</t>
    </rPh>
    <rPh sb="24" eb="26">
      <t>コウテイ</t>
    </rPh>
    <rPh sb="27" eb="28">
      <t>トイ</t>
    </rPh>
    <rPh sb="30" eb="32">
      <t>カイトウ</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phoneticPr fontId="12"/>
  </si>
  <si>
    <t>返礼品の付加価値のうち飯田市内で行われている精米工程（問Bの回答）によるものの割合（当該割合が全体の半分を一定程度以上上回るといえる理由）</t>
    <rPh sb="0" eb="2">
      <t>ヘンレイ</t>
    </rPh>
    <rPh sb="2" eb="3">
      <t>ヒン</t>
    </rPh>
    <rPh sb="4" eb="6">
      <t>フカ</t>
    </rPh>
    <rPh sb="6" eb="8">
      <t>カチ</t>
    </rPh>
    <rPh sb="11" eb="14">
      <t>イイダシ</t>
    </rPh>
    <rPh sb="16" eb="17">
      <t>オコナ</t>
    </rPh>
    <rPh sb="22" eb="24">
      <t>セイマイ</t>
    </rPh>
    <rPh sb="24" eb="26">
      <t>コウテイ</t>
    </rPh>
    <rPh sb="27" eb="28">
      <t>トイ</t>
    </rPh>
    <rPh sb="30" eb="32">
      <t>カイトウ</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phoneticPr fontId="12"/>
  </si>
  <si>
    <t>混在する可能性のある地方自治体名称</t>
    <rPh sb="12" eb="15">
      <t>ジチタイ</t>
    </rPh>
    <rPh sb="15" eb="17">
      <t>メイショウ</t>
    </rPh>
    <phoneticPr fontId="12"/>
  </si>
  <si>
    <t>飯田市の広報目的で生産されたゆるキャラのぬいぐるみであり、当市のオリジナルグッズである。</t>
    <rPh sb="0" eb="2">
      <t>イイダ</t>
    </rPh>
    <rPh sb="2" eb="3">
      <t>シ</t>
    </rPh>
    <rPh sb="4" eb="6">
      <t>コウホウ</t>
    </rPh>
    <rPh sb="6" eb="8">
      <t>モクテキ</t>
    </rPh>
    <rPh sb="9" eb="11">
      <t>セイサン</t>
    </rPh>
    <rPh sb="29" eb="31">
      <t>トウシ</t>
    </rPh>
    <phoneticPr fontId="12"/>
  </si>
  <si>
    <t>蕎麦：３号。蕎麦の実を仕入れ、製粉から製麺までの全ての工程を飯田市内で行っている。</t>
    <rPh sb="0" eb="2">
      <t>ソバ</t>
    </rPh>
    <rPh sb="4" eb="5">
      <t>ゴウ</t>
    </rPh>
    <rPh sb="6" eb="8">
      <t>ソバ</t>
    </rPh>
    <rPh sb="11" eb="13">
      <t>シイ</t>
    </rPh>
    <rPh sb="24" eb="25">
      <t>スベ</t>
    </rPh>
    <rPh sb="27" eb="29">
      <t>コウテイ</t>
    </rPh>
    <rPh sb="30" eb="32">
      <t>イイダ</t>
    </rPh>
    <rPh sb="32" eb="34">
      <t>シナイ</t>
    </rPh>
    <rPh sb="35" eb="36">
      <t>オコナ</t>
    </rPh>
    <phoneticPr fontId="12"/>
  </si>
  <si>
    <t>飯田市内発電施設において発電した電気であるため</t>
    <rPh sb="0" eb="2">
      <t>イイダ</t>
    </rPh>
    <phoneticPr fontId="12"/>
  </si>
  <si>
    <t>長野県内で肥育された牛精肉のブロック肉を仕入れ、飯田市内の事業所内にある専用の熟成庫で温度や湿度、風、微生物を厳密に管理し、30日以上の熟成工程（ドライエイジング）を実施した後、ブロック肉のスライスを行っている。</t>
    <rPh sb="0" eb="2">
      <t>ナガノ</t>
    </rPh>
    <rPh sb="2" eb="4">
      <t>ケンナイ</t>
    </rPh>
    <rPh sb="5" eb="7">
      <t>ヒイク</t>
    </rPh>
    <rPh sb="10" eb="11">
      <t>ギュウ</t>
    </rPh>
    <rPh sb="11" eb="13">
      <t>セイニク</t>
    </rPh>
    <rPh sb="18" eb="19">
      <t>ニク</t>
    </rPh>
    <rPh sb="20" eb="22">
      <t>シイ</t>
    </rPh>
    <rPh sb="29" eb="32">
      <t>ジギョウショ</t>
    </rPh>
    <rPh sb="32" eb="33">
      <t>ナイ</t>
    </rPh>
    <rPh sb="70" eb="72">
      <t>コウテイ</t>
    </rPh>
    <rPh sb="83" eb="85">
      <t>ジッシ</t>
    </rPh>
    <rPh sb="87" eb="88">
      <t>ノチ</t>
    </rPh>
    <rPh sb="93" eb="94">
      <t>ニク</t>
    </rPh>
    <rPh sb="100" eb="101">
      <t>オコナ</t>
    </rPh>
    <phoneticPr fontId="12"/>
  </si>
  <si>
    <t>長野県内で収穫された玄米を飯田市内の精米工場にて、張込・玄米精選工程、精米工程、精米精選工程や小口精米・精選工程を行っている。</t>
    <rPh sb="0" eb="2">
      <t>ナガノ</t>
    </rPh>
    <rPh sb="2" eb="4">
      <t>ケンナイ</t>
    </rPh>
    <rPh sb="5" eb="7">
      <t>シュウカク</t>
    </rPh>
    <rPh sb="10" eb="12">
      <t>ゲンマイ</t>
    </rPh>
    <rPh sb="13" eb="15">
      <t>イイダ</t>
    </rPh>
    <rPh sb="15" eb="17">
      <t>シナイ</t>
    </rPh>
    <rPh sb="18" eb="20">
      <t>セイマイ</t>
    </rPh>
    <rPh sb="20" eb="22">
      <t>コウジョウ</t>
    </rPh>
    <rPh sb="40" eb="42">
      <t>セイマイ</t>
    </rPh>
    <rPh sb="42" eb="44">
      <t>セイセン</t>
    </rPh>
    <rPh sb="44" eb="46">
      <t>コウテイ</t>
    </rPh>
    <rPh sb="57" eb="58">
      <t>オコナ</t>
    </rPh>
    <phoneticPr fontId="12"/>
  </si>
  <si>
    <t>当該ゆるキャラは飯田市のみで使用しているキャラクターであるため、独自の返礼品であることが明白である。（別紙参照）</t>
    <rPh sb="0" eb="2">
      <t>トウガイ</t>
    </rPh>
    <rPh sb="8" eb="10">
      <t>イイダ</t>
    </rPh>
    <rPh sb="10" eb="11">
      <t>シ</t>
    </rPh>
    <rPh sb="14" eb="16">
      <t>シヨウ</t>
    </rPh>
    <rPh sb="32" eb="34">
      <t>ドクジ</t>
    </rPh>
    <rPh sb="35" eb="38">
      <t>ヘンレイヒン</t>
    </rPh>
    <rPh sb="44" eb="46">
      <t>メイハク</t>
    </rPh>
    <rPh sb="51" eb="53">
      <t>ベッシ</t>
    </rPh>
    <rPh sb="53" eb="55">
      <t>サンショウ</t>
    </rPh>
    <phoneticPr fontId="12"/>
  </si>
  <si>
    <t>飯田市外のレストラン○○にて食事を提供している。</t>
    <rPh sb="0" eb="3">
      <t>イイダシ</t>
    </rPh>
    <rPh sb="3" eb="4">
      <t>ガイ</t>
    </rPh>
    <rPh sb="14" eb="16">
      <t>ショクジ</t>
    </rPh>
    <phoneticPr fontId="12"/>
  </si>
  <si>
    <t>創業■■年以来、飯田市内のみで運営している。</t>
    <rPh sb="8" eb="10">
      <t>イイダ</t>
    </rPh>
    <phoneticPr fontId="12"/>
  </si>
  <si>
    <t>なし</t>
    <phoneticPr fontId="2"/>
  </si>
  <si>
    <t>飯田市内でドライエイジング加工を実施することで、より肉が持つ旨さを引き出し、本工程による付加価値が返礼品の価値のうち約60％を占めているため。なお、付加価値は価格を用いて算出している。</t>
    <rPh sb="0" eb="2">
      <t>イイダ</t>
    </rPh>
    <rPh sb="2" eb="4">
      <t>シナイ</t>
    </rPh>
    <rPh sb="13" eb="15">
      <t>カコウ</t>
    </rPh>
    <rPh sb="16" eb="18">
      <t>ジッシ</t>
    </rPh>
    <rPh sb="49" eb="52">
      <t>ヘンレイヒン</t>
    </rPh>
    <rPh sb="53" eb="55">
      <t>カチ</t>
    </rPh>
    <rPh sb="58" eb="59">
      <t>ヤク</t>
    </rPh>
    <rPh sb="63" eb="64">
      <t>シ</t>
    </rPh>
    <phoneticPr fontId="12"/>
  </si>
  <si>
    <t>飯田市内の工場で精米にかかる全ての工程を実施することで、本工程による付加価値が返礼品の価値のうち約60％を占めているため。なお、付加価値は価格を用いて算出している。</t>
    <rPh sb="0" eb="2">
      <t>イイダ</t>
    </rPh>
    <rPh sb="2" eb="4">
      <t>シナイ</t>
    </rPh>
    <rPh sb="5" eb="7">
      <t>コウジョウ</t>
    </rPh>
    <rPh sb="14" eb="15">
      <t>スベ</t>
    </rPh>
    <rPh sb="17" eb="19">
      <t>コウテイ</t>
    </rPh>
    <rPh sb="20" eb="22">
      <t>ジッシ</t>
    </rPh>
    <rPh sb="28" eb="29">
      <t>ホン</t>
    </rPh>
    <rPh sb="29" eb="31">
      <t>コウテイ</t>
    </rPh>
    <rPh sb="34" eb="36">
      <t>フカ</t>
    </rPh>
    <rPh sb="36" eb="38">
      <t>カチ</t>
    </rPh>
    <rPh sb="39" eb="41">
      <t>ヘンレイ</t>
    </rPh>
    <rPh sb="41" eb="42">
      <t>ヒン</t>
    </rPh>
    <rPh sb="43" eb="45">
      <t>カチ</t>
    </rPh>
    <rPh sb="48" eb="49">
      <t>ヤク</t>
    </rPh>
    <rPh sb="53" eb="54">
      <t>シ</t>
    </rPh>
    <phoneticPr fontId="12"/>
  </si>
  <si>
    <t xml:space="preserve"> </t>
    <phoneticPr fontId="2"/>
  </si>
  <si>
    <t>返礼品申請書</t>
    <rPh sb="0" eb="2">
      <t>ヘンレイ</t>
    </rPh>
    <rPh sb="2" eb="3">
      <t>ヒン</t>
    </rPh>
    <rPh sb="3" eb="6">
      <t>シンセイショ</t>
    </rPh>
    <phoneticPr fontId="2"/>
  </si>
  <si>
    <t>申請目的</t>
    <rPh sb="0" eb="2">
      <t>シンセイ</t>
    </rPh>
    <rPh sb="2" eb="4">
      <t>モクテキ</t>
    </rPh>
    <phoneticPr fontId="2"/>
  </si>
  <si>
    <t>・申請目的</t>
    <rPh sb="1" eb="3">
      <t>シンセイ</t>
    </rPh>
    <rPh sb="3" eb="5">
      <t>モクテキ</t>
    </rPh>
    <phoneticPr fontId="2"/>
  </si>
  <si>
    <r>
      <t xml:space="preserve">配送出荷サイズ
</t>
    </r>
    <r>
      <rPr>
        <sz val="7"/>
        <color theme="1"/>
        <rFont val="ＭＳ Ｐ明朝"/>
        <family val="1"/>
        <charset val="128"/>
      </rPr>
      <t>※最も軽く、小さい方法を選択してください</t>
    </r>
    <rPh sb="0" eb="2">
      <t>ハイソウ</t>
    </rPh>
    <rPh sb="2" eb="4">
      <t>シュッカ</t>
    </rPh>
    <rPh sb="9" eb="10">
      <t>モット</t>
    </rPh>
    <rPh sb="11" eb="12">
      <t>カル</t>
    </rPh>
    <rPh sb="14" eb="15">
      <t>チイ</t>
    </rPh>
    <rPh sb="17" eb="19">
      <t>ホウホウ</t>
    </rPh>
    <rPh sb="20" eb="22">
      <t>センタク</t>
    </rPh>
    <phoneticPr fontId="2"/>
  </si>
  <si>
    <t>地場産品基準</t>
    <rPh sb="0" eb="4">
      <t>ジバサンピン</t>
    </rPh>
    <rPh sb="4" eb="6">
      <t>キジュン</t>
    </rPh>
    <phoneticPr fontId="2"/>
  </si>
  <si>
    <t xml:space="preserve"> 飯田市、下伊那(13町村)</t>
    <rPh sb="1" eb="4">
      <t>イイダシ</t>
    </rPh>
    <rPh sb="5" eb="8">
      <t>シモイナ</t>
    </rPh>
    <rPh sb="11" eb="13">
      <t>チョウソン</t>
    </rPh>
    <phoneticPr fontId="2"/>
  </si>
  <si>
    <t xml:space="preserve"> 飯田市、下伊那(13町村)、中川村、飯島町</t>
    <rPh sb="1" eb="4">
      <t>イイダシ</t>
    </rPh>
    <rPh sb="5" eb="8">
      <t>シモイナ</t>
    </rPh>
    <rPh sb="11" eb="13">
      <t>チョウソン</t>
    </rPh>
    <rPh sb="15" eb="18">
      <t>ナカガワムラ</t>
    </rPh>
    <rPh sb="19" eb="22">
      <t>イイジママチ</t>
    </rPh>
    <phoneticPr fontId="2"/>
  </si>
  <si>
    <t>前各号に該当する主たる返礼品と、返礼品に附帯するものとを合わせて提供するものであって、主たる返礼品の価値が返礼品全体の価値の七割以上であること。
※飯田市内で製造したものの附帯品として、飯田市外で製造したものをセットにして提供する場合に該当</t>
    <rPh sb="74" eb="76">
      <t>イイダ</t>
    </rPh>
    <rPh sb="93" eb="95">
      <t>イイダ</t>
    </rPh>
    <phoneticPr fontId="2"/>
  </si>
  <si>
    <t>飯田市内において生産された原材料を使用し、飯田市外で製造・加工を行った製品で、製品の原材料の主要な部分を飯田市内で生産しているもの。（製品の重量や付加価値のうち半分を一定程度以上上回る割合が飯田市内原材料）
※飯田内で生産された原材料を使用し、飯田市内で製造・加工を行っているものは、3号で申請。</t>
    <rPh sb="21" eb="23">
      <t>イイダ</t>
    </rPh>
    <rPh sb="23" eb="24">
      <t>シ</t>
    </rPh>
    <rPh sb="52" eb="54">
      <t>イイダ</t>
    </rPh>
    <rPh sb="95" eb="97">
      <t>イイダ</t>
    </rPh>
    <rPh sb="105" eb="107">
      <t>イイダ</t>
    </rPh>
    <rPh sb="122" eb="125">
      <t>イイダシ</t>
    </rPh>
    <phoneticPr fontId="2"/>
  </si>
  <si>
    <t>新規・変更をプルダウンから選択し、変更の場合は理由（価格見直し、規格変更、数量変更・・・)を記載する</t>
    <rPh sb="0" eb="2">
      <t>シンキ</t>
    </rPh>
    <rPh sb="3" eb="5">
      <t>ヘンコウ</t>
    </rPh>
    <rPh sb="13" eb="15">
      <t>センタク</t>
    </rPh>
    <rPh sb="17" eb="19">
      <t>ヘンコウ</t>
    </rPh>
    <rPh sb="20" eb="22">
      <t>バアイ</t>
    </rPh>
    <rPh sb="23" eb="25">
      <t>リユウ</t>
    </rPh>
    <rPh sb="26" eb="28">
      <t>カカク</t>
    </rPh>
    <rPh sb="28" eb="30">
      <t>ミナオ</t>
    </rPh>
    <rPh sb="32" eb="34">
      <t>キカク</t>
    </rPh>
    <rPh sb="34" eb="36">
      <t>ヘンコウ</t>
    </rPh>
    <rPh sb="37" eb="39">
      <t>スウリョウ</t>
    </rPh>
    <rPh sb="39" eb="41">
      <t>ヘンコウ</t>
    </rPh>
    <rPh sb="46" eb="48">
      <t>キサイ</t>
    </rPh>
    <phoneticPr fontId="2"/>
  </si>
  <si>
    <t>返礼品価格に1,500円以下は入力できません</t>
    <rPh sb="0" eb="3">
      <t>ヘンレイヒン</t>
    </rPh>
    <rPh sb="3" eb="5">
      <t>カカク</t>
    </rPh>
    <rPh sb="11" eb="12">
      <t>エン</t>
    </rPh>
    <rPh sb="12" eb="14">
      <t>イカ</t>
    </rPh>
    <rPh sb="15" eb="17">
      <t>ニュウリョク</t>
    </rPh>
    <phoneticPr fontId="2"/>
  </si>
  <si>
    <t>プルダウンにない場合、空白を選んで記載してください</t>
    <rPh sb="8" eb="10">
      <t>バアイ</t>
    </rPh>
    <rPh sb="11" eb="13">
      <t>クウハク</t>
    </rPh>
    <rPh sb="14" eb="15">
      <t>エラ</t>
    </rPh>
    <rPh sb="17" eb="19">
      <t>キサイ</t>
    </rPh>
    <phoneticPr fontId="2"/>
  </si>
  <si>
    <t>プルダウンから選択してください</t>
    <rPh sb="7" eb="9">
      <t>センタク</t>
    </rPh>
    <phoneticPr fontId="2"/>
  </si>
  <si>
    <t>　　</t>
    <phoneticPr fontId="2"/>
  </si>
  <si>
    <t xml:space="preserve"> 飯田市、</t>
    <rPh sb="1" eb="4">
      <t>イイダシ</t>
    </rPh>
    <phoneticPr fontId="2"/>
  </si>
  <si>
    <t>チェックボックスにチェックをお願いします</t>
    <rPh sb="15" eb="16">
      <t>ネガ</t>
    </rPh>
    <phoneticPr fontId="2"/>
  </si>
  <si>
    <t>①ハンバーグの例：南信州牛ブロック肉からのミンチ、調味、成形、焼き上げのほか、ソースの製造にかかる調理
②電子機器の例：部品の仕入れから、基板実装、射出成型、塗装、鏡面のカット、蒸着、カートリッジフィルターガラスのカット加工、組立接合、基板検査
③市田柿スイーツの例：成形・カット・包装・計量・金属異物検査・箱詰め・冷凍保存・出荷
※悪い記載例　区域内において加工・製造しているため　</t>
    <rPh sb="7" eb="8">
      <t>レイ</t>
    </rPh>
    <rPh sb="9" eb="10">
      <t>ミナミ</t>
    </rPh>
    <rPh sb="10" eb="12">
      <t>シンシュウ</t>
    </rPh>
    <rPh sb="12" eb="13">
      <t>ギュウ</t>
    </rPh>
    <rPh sb="17" eb="18">
      <t>ニク</t>
    </rPh>
    <rPh sb="25" eb="27">
      <t>チョウミ</t>
    </rPh>
    <rPh sb="28" eb="30">
      <t>セイケイ</t>
    </rPh>
    <rPh sb="31" eb="32">
      <t>ヤ</t>
    </rPh>
    <rPh sb="33" eb="34">
      <t>ア</t>
    </rPh>
    <rPh sb="43" eb="45">
      <t>セイゾウ</t>
    </rPh>
    <rPh sb="49" eb="51">
      <t>チョウリ</t>
    </rPh>
    <rPh sb="53" eb="57">
      <t>デンシキキ</t>
    </rPh>
    <rPh sb="58" eb="59">
      <t>レイ</t>
    </rPh>
    <rPh sb="124" eb="126">
      <t>イチダ</t>
    </rPh>
    <rPh sb="126" eb="127">
      <t>カキ</t>
    </rPh>
    <rPh sb="132" eb="133">
      <t>レイ</t>
    </rPh>
    <rPh sb="167" eb="168">
      <t>ワル</t>
    </rPh>
    <rPh sb="169" eb="171">
      <t>キサイ</t>
    </rPh>
    <rPh sb="171" eb="172">
      <t>レイ</t>
    </rPh>
    <rPh sb="173" eb="176">
      <t>クイキナイ</t>
    </rPh>
    <rPh sb="183" eb="185">
      <t>セイゾウ</t>
    </rPh>
    <phoneticPr fontId="12"/>
  </si>
  <si>
    <t>①南信州牛のブロック肉、ソースの原材料：△△
②各種部品の製造
③部分加工
（飯田市外の工程がある場合は、工程の詳細を記入）
（飯田市外から原材料等を仕入れている場合は、原材料を記入）</t>
    <rPh sb="1" eb="2">
      <t>ミナミ</t>
    </rPh>
    <rPh sb="2" eb="5">
      <t>シンシュウギュウ</t>
    </rPh>
    <rPh sb="10" eb="11">
      <t>ニク</t>
    </rPh>
    <rPh sb="16" eb="19">
      <t>ゲンザイリョウ</t>
    </rPh>
    <rPh sb="24" eb="26">
      <t>カクシュ</t>
    </rPh>
    <rPh sb="26" eb="28">
      <t>ブヒン</t>
    </rPh>
    <rPh sb="29" eb="31">
      <t>セイゾウ</t>
    </rPh>
    <rPh sb="33" eb="35">
      <t>ブブン</t>
    </rPh>
    <rPh sb="35" eb="37">
      <t>カコウ</t>
    </rPh>
    <rPh sb="39" eb="41">
      <t>イイダ</t>
    </rPh>
    <rPh sb="41" eb="42">
      <t>シ</t>
    </rPh>
    <rPh sb="42" eb="43">
      <t>ソト</t>
    </rPh>
    <rPh sb="44" eb="46">
      <t>コウテイ</t>
    </rPh>
    <rPh sb="49" eb="51">
      <t>バアイ</t>
    </rPh>
    <rPh sb="53" eb="55">
      <t>コウテイ</t>
    </rPh>
    <rPh sb="56" eb="58">
      <t>ショウサイ</t>
    </rPh>
    <rPh sb="59" eb="61">
      <t>キニュウ</t>
    </rPh>
    <rPh sb="64" eb="66">
      <t>イイダ</t>
    </rPh>
    <rPh sb="66" eb="67">
      <t>シ</t>
    </rPh>
    <rPh sb="67" eb="68">
      <t>ソト</t>
    </rPh>
    <rPh sb="70" eb="73">
      <t>ゲンザイリョウ</t>
    </rPh>
    <rPh sb="73" eb="74">
      <t>トウ</t>
    </rPh>
    <rPh sb="75" eb="77">
      <t>シイ</t>
    </rPh>
    <rPh sb="81" eb="83">
      <t>バアイ</t>
    </rPh>
    <rPh sb="85" eb="88">
      <t>ゲンザイリョウ</t>
    </rPh>
    <rPh sb="89" eb="91">
      <t>キニュウ</t>
    </rPh>
    <phoneticPr fontId="12"/>
  </si>
  <si>
    <t>①食肉の例：飯田市内の農場において、繁殖及び肥育を行っている。
②果樹の例：飯田市内の果樹園において生産されている
③野菜の例：飯田市内の畑において、生産されている
④市田柿の例：飯田市内の自社農園で生産した干し柿。同敷地内の加工場で、柿の皮むき、吊るし、硫黄燻蒸、包装、出荷まで行う</t>
    <rPh sb="1" eb="3">
      <t>ショクニク</t>
    </rPh>
    <rPh sb="4" eb="5">
      <t>レイ</t>
    </rPh>
    <rPh sb="6" eb="8">
      <t>イイダ</t>
    </rPh>
    <rPh sb="8" eb="10">
      <t>シナイ</t>
    </rPh>
    <rPh sb="11" eb="13">
      <t>ノウジョウ</t>
    </rPh>
    <rPh sb="18" eb="20">
      <t>ハンショク</t>
    </rPh>
    <rPh sb="20" eb="21">
      <t>オヨ</t>
    </rPh>
    <rPh sb="22" eb="24">
      <t>ヒイク</t>
    </rPh>
    <rPh sb="25" eb="26">
      <t>オコナ</t>
    </rPh>
    <rPh sb="33" eb="35">
      <t>カジュ</t>
    </rPh>
    <rPh sb="36" eb="37">
      <t>レイ</t>
    </rPh>
    <rPh sb="38" eb="40">
      <t>イイダ</t>
    </rPh>
    <rPh sb="40" eb="41">
      <t>シ</t>
    </rPh>
    <rPh sb="59" eb="61">
      <t>ヤサイ</t>
    </rPh>
    <rPh sb="62" eb="63">
      <t>レイ</t>
    </rPh>
    <rPh sb="64" eb="67">
      <t>イイダシ</t>
    </rPh>
    <rPh sb="84" eb="86">
      <t>イチダ</t>
    </rPh>
    <rPh sb="86" eb="87">
      <t>カキ</t>
    </rPh>
    <rPh sb="88" eb="89">
      <t>レイ</t>
    </rPh>
    <phoneticPr fontId="12"/>
  </si>
  <si>
    <t>①食塩、水あめ、香辛料、ポークエキス、カゼインんNa(乳由来)、リン塩(Na)、調味料(アミノ酸等)、酸化防止剤(ビタミンC)
②ピロ亜硫酸カリウム（酸化防止剤）
③その他の皮革、金具、布地</t>
    <rPh sb="85" eb="86">
      <t>タ</t>
    </rPh>
    <rPh sb="87" eb="89">
      <t>ヒカク</t>
    </rPh>
    <rPh sb="90" eb="92">
      <t>カナグ</t>
    </rPh>
    <rPh sb="93" eb="95">
      <t>ヌノジ</t>
    </rPh>
    <phoneticPr fontId="12"/>
  </si>
  <si>
    <t>①果樹の例：区域内の果樹園において、生産されている
②食肉の例：区域内の畜産農家で、生産されている
③市田柿の例：区域内の果樹園において、生産されている</t>
    <rPh sb="1" eb="3">
      <t>カジュ</t>
    </rPh>
    <rPh sb="4" eb="5">
      <t>レイ</t>
    </rPh>
    <rPh sb="6" eb="8">
      <t>クイキ</t>
    </rPh>
    <rPh sb="8" eb="9">
      <t>ナイ</t>
    </rPh>
    <rPh sb="10" eb="13">
      <t>カジュエン</t>
    </rPh>
    <rPh sb="18" eb="20">
      <t>セイサン</t>
    </rPh>
    <rPh sb="27" eb="29">
      <t>ショクニク</t>
    </rPh>
    <rPh sb="30" eb="31">
      <t>レイ</t>
    </rPh>
    <rPh sb="32" eb="34">
      <t>クイキ</t>
    </rPh>
    <rPh sb="34" eb="35">
      <t>ナイ</t>
    </rPh>
    <rPh sb="51" eb="53">
      <t>イチダ</t>
    </rPh>
    <rPh sb="53" eb="54">
      <t>カキ</t>
    </rPh>
    <rPh sb="55" eb="56">
      <t>レイ</t>
    </rPh>
    <rPh sb="57" eb="59">
      <t>クイキ</t>
    </rPh>
    <phoneticPr fontId="12"/>
  </si>
  <si>
    <t>①区域内で生産された後、飯田市を含む範囲を管轄する○○選果場に集荷・格付けされ、混在が避けられないため。
②区域内で生産された後、飯田市を含む範囲の畜産物が処理される飯田市外の食肉処理施設でと畜されるため混在が避けられない。
③区域内で生産された後、農家各戸や加工施設で剥皮、乾燥、粉出しの加工工程を経て、本市を含む範囲を管轄する選果場で集荷・格付けされ、混在が避けられないため</t>
    <rPh sb="1" eb="3">
      <t>クイキ</t>
    </rPh>
    <rPh sb="5" eb="7">
      <t>セイサン</t>
    </rPh>
    <rPh sb="10" eb="11">
      <t>ノチ</t>
    </rPh>
    <rPh sb="16" eb="17">
      <t>フク</t>
    </rPh>
    <rPh sb="18" eb="20">
      <t>ハンイ</t>
    </rPh>
    <rPh sb="21" eb="23">
      <t>カンカツ</t>
    </rPh>
    <rPh sb="27" eb="30">
      <t>センカジョウ</t>
    </rPh>
    <rPh sb="31" eb="33">
      <t>シュウカ</t>
    </rPh>
    <rPh sb="34" eb="36">
      <t>カクヅ</t>
    </rPh>
    <rPh sb="40" eb="42">
      <t>コンザイ</t>
    </rPh>
    <rPh sb="43" eb="44">
      <t>サ</t>
    </rPh>
    <rPh sb="83" eb="87">
      <t>イイダシガイ</t>
    </rPh>
    <phoneticPr fontId="12"/>
  </si>
  <si>
    <t>①飯田市・下條村・喬木村・豊丘村
②飯田市、豊丘村、高森町、阿智村、大鹿村、根羽村
③飯田市、下伊那(13町村)、中川村、飯島町</t>
    <phoneticPr fontId="12"/>
  </si>
  <si>
    <t>名称：ホテル◯◯
住所：飯田市●●１－１－１</t>
    <rPh sb="12" eb="14">
      <t>イイダ</t>
    </rPh>
    <phoneticPr fontId="12"/>
  </si>
  <si>
    <t>ホテルのレストラン○○にて提供される飯田市特別コースは、コースに使われている原材料のうち過半を地場産品が占めていることから飯田市と相当程度関連性がある。</t>
    <rPh sb="13" eb="15">
      <t>テイキョウ</t>
    </rPh>
    <rPh sb="18" eb="21">
      <t>イイダシ</t>
    </rPh>
    <rPh sb="32" eb="33">
      <t>ツカ</t>
    </rPh>
    <rPh sb="38" eb="41">
      <t>ゲンザイリョウ</t>
    </rPh>
    <rPh sb="44" eb="46">
      <t>カハン</t>
    </rPh>
    <rPh sb="47" eb="51">
      <t>ジバサンピン</t>
    </rPh>
    <rPh sb="52" eb="53">
      <t>シ</t>
    </rPh>
    <rPh sb="61" eb="64">
      <t>イイダシ</t>
    </rPh>
    <phoneticPr fontId="12"/>
  </si>
  <si>
    <t>・単品/セット品</t>
    <rPh sb="1" eb="3">
      <t>タンピン</t>
    </rPh>
    <rPh sb="7" eb="8">
      <t>ヒン</t>
    </rPh>
    <phoneticPr fontId="2"/>
  </si>
  <si>
    <t>単品</t>
    <rPh sb="0" eb="2">
      <t>タンピン</t>
    </rPh>
    <phoneticPr fontId="2"/>
  </si>
  <si>
    <t>単品／セット品（親、子)</t>
    <rPh sb="0" eb="2">
      <t>タンピン</t>
    </rPh>
    <rPh sb="6" eb="7">
      <t>ヒン</t>
    </rPh>
    <rPh sb="8" eb="9">
      <t>オヤ</t>
    </rPh>
    <rPh sb="10" eb="11">
      <t>コ</t>
    </rPh>
    <phoneticPr fontId="2"/>
  </si>
  <si>
    <t>セット品(親)</t>
    <rPh sb="3" eb="4">
      <t>ヒン</t>
    </rPh>
    <rPh sb="5" eb="6">
      <t>オヤ</t>
    </rPh>
    <phoneticPr fontId="2"/>
  </si>
  <si>
    <t>セット品(子)</t>
    <rPh sb="3" eb="4">
      <t>ヒン</t>
    </rPh>
    <rPh sb="5" eb="6">
      <t>コ</t>
    </rPh>
    <phoneticPr fontId="2"/>
  </si>
  <si>
    <t>・セット品(親)を申請する場合、セット品（子）の内訳（品名、数量、重量等）を記載する
　①ジュースセットの例：リンゴジュース 500ml 2本、トマトジュース 280ml 2本、いちごジュース 500ml 2本
　②体験セットの例：天竜ライン下り(　　～　　)、食事体験(道の駅●●)
・セット品(子)を申請するの場合、セット品(親)の品名を記載する
　①の例：〇〇ジュースセット
　②の例：△△体験</t>
    <rPh sb="4" eb="5">
      <t>ヒン</t>
    </rPh>
    <rPh sb="6" eb="7">
      <t>オヤ</t>
    </rPh>
    <rPh sb="9" eb="11">
      <t>シンセイ</t>
    </rPh>
    <rPh sb="13" eb="15">
      <t>バアイ</t>
    </rPh>
    <rPh sb="19" eb="20">
      <t>ヒン</t>
    </rPh>
    <rPh sb="21" eb="22">
      <t>コ</t>
    </rPh>
    <rPh sb="24" eb="26">
      <t>ウチワケ</t>
    </rPh>
    <rPh sb="27" eb="29">
      <t>ヒンメイ</t>
    </rPh>
    <rPh sb="30" eb="32">
      <t>スウリョウ</t>
    </rPh>
    <rPh sb="33" eb="35">
      <t>ジュウリョウ</t>
    </rPh>
    <rPh sb="35" eb="36">
      <t>ナド</t>
    </rPh>
    <rPh sb="38" eb="40">
      <t>キサイ</t>
    </rPh>
    <rPh sb="53" eb="54">
      <t>レイ</t>
    </rPh>
    <rPh sb="70" eb="71">
      <t>ホン</t>
    </rPh>
    <rPh sb="87" eb="88">
      <t>ホン</t>
    </rPh>
    <rPh sb="104" eb="105">
      <t>ホン</t>
    </rPh>
    <rPh sb="108" eb="110">
      <t>タイケン</t>
    </rPh>
    <rPh sb="114" eb="115">
      <t>レイ</t>
    </rPh>
    <rPh sb="116" eb="118">
      <t>テンリュウ</t>
    </rPh>
    <rPh sb="121" eb="122">
      <t>クダ</t>
    </rPh>
    <rPh sb="131" eb="133">
      <t>ショクジ</t>
    </rPh>
    <rPh sb="133" eb="135">
      <t>タイケン</t>
    </rPh>
    <rPh sb="136" eb="137">
      <t>ミチ</t>
    </rPh>
    <rPh sb="138" eb="139">
      <t>エキ</t>
    </rPh>
    <rPh sb="147" eb="148">
      <t>ヒン</t>
    </rPh>
    <rPh sb="149" eb="150">
      <t>コ</t>
    </rPh>
    <rPh sb="152" eb="154">
      <t>シンセイ</t>
    </rPh>
    <rPh sb="157" eb="159">
      <t>バアイ</t>
    </rPh>
    <rPh sb="163" eb="164">
      <t>ヒン</t>
    </rPh>
    <rPh sb="165" eb="166">
      <t>オヤ</t>
    </rPh>
    <rPh sb="168" eb="170">
      <t>ヒンメイ</t>
    </rPh>
    <rPh sb="171" eb="173">
      <t>キサイ</t>
    </rPh>
    <rPh sb="179" eb="180">
      <t>レイ</t>
    </rPh>
    <rPh sb="194" eb="195">
      <t>レイ</t>
    </rPh>
    <rPh sb="198" eb="200">
      <t>タイケン</t>
    </rPh>
    <phoneticPr fontId="2"/>
  </si>
  <si>
    <t>申請目的</t>
    <rPh sb="0" eb="2">
      <t>シンセイ</t>
    </rPh>
    <rPh sb="2" eb="4">
      <t>モクテキ</t>
    </rPh>
    <phoneticPr fontId="2"/>
  </si>
  <si>
    <t>地場産品類型</t>
    <rPh sb="0" eb="4">
      <t>ジバサンピン</t>
    </rPh>
    <rPh sb="4" eb="6">
      <t>ルイケイ</t>
    </rPh>
    <phoneticPr fontId="2"/>
  </si>
  <si>
    <t>返礼品価格</t>
    <rPh sb="0" eb="3">
      <t>ヘンレイヒン</t>
    </rPh>
    <rPh sb="3" eb="5">
      <t>カカク</t>
    </rPh>
    <phoneticPr fontId="2"/>
  </si>
  <si>
    <t>消費賞味期限</t>
    <phoneticPr fontId="2"/>
  </si>
  <si>
    <t>製造者合意</t>
    <rPh sb="0" eb="3">
      <t>セイゾウシャ</t>
    </rPh>
    <rPh sb="3" eb="5">
      <t>ゴウイ</t>
    </rPh>
    <phoneticPr fontId="2"/>
  </si>
  <si>
    <t>①ウィンナーの例：豚肉
②シードルの例：りんご
③皮革製品の例：馬革</t>
    <rPh sb="7" eb="8">
      <t>レイ</t>
    </rPh>
    <rPh sb="9" eb="11">
      <t>ブタニク</t>
    </rPh>
    <rPh sb="18" eb="19">
      <t>レイ</t>
    </rPh>
    <rPh sb="25" eb="27">
      <t>ヒカク</t>
    </rPh>
    <rPh sb="27" eb="29">
      <t>セイヒン</t>
    </rPh>
    <rPh sb="30" eb="31">
      <t>レイ</t>
    </rPh>
    <rPh sb="32" eb="33">
      <t>ウマ</t>
    </rPh>
    <rPh sb="33" eb="34">
      <t>ガワ</t>
    </rPh>
    <phoneticPr fontId="12"/>
  </si>
  <si>
    <t>原材料のブロック肉の仕入れから完成までのすべての工程を職人の手で一つ一つ行うことで、本工程による付加価値は返礼品の価値のうち**％を占めているため。なお、付加価値は価格を用いて算出している。
※悪い記載例　加工・製造を行うことにより一定の付加価値が生じているため。
※**には３号過半証明シートの算出結果(%)を入れてください。</t>
    <rPh sb="0" eb="3">
      <t>ゲンザイリョウ</t>
    </rPh>
    <rPh sb="8" eb="9">
      <t>ニク</t>
    </rPh>
    <rPh sb="10" eb="12">
      <t>シイ</t>
    </rPh>
    <rPh sb="15" eb="17">
      <t>カンセイ</t>
    </rPh>
    <rPh sb="24" eb="26">
      <t>コウテイ</t>
    </rPh>
    <rPh sb="27" eb="29">
      <t>ショクニン</t>
    </rPh>
    <rPh sb="30" eb="31">
      <t>テ</t>
    </rPh>
    <rPh sb="32" eb="33">
      <t>ヒト</t>
    </rPh>
    <rPh sb="34" eb="35">
      <t>ヒト</t>
    </rPh>
    <rPh sb="36" eb="37">
      <t>オコナ</t>
    </rPh>
    <rPh sb="42" eb="43">
      <t>ホン</t>
    </rPh>
    <rPh sb="43" eb="45">
      <t>コウテイ</t>
    </rPh>
    <rPh sb="48" eb="50">
      <t>フカ</t>
    </rPh>
    <rPh sb="50" eb="52">
      <t>カチ</t>
    </rPh>
    <rPh sb="53" eb="56">
      <t>ヘンレイヒン</t>
    </rPh>
    <rPh sb="57" eb="59">
      <t>カチ</t>
    </rPh>
    <rPh sb="66" eb="67">
      <t>シ</t>
    </rPh>
    <rPh sb="77" eb="81">
      <t>フカカチ</t>
    </rPh>
    <rPh sb="82" eb="84">
      <t>カカク</t>
    </rPh>
    <rPh sb="85" eb="86">
      <t>モチ</t>
    </rPh>
    <rPh sb="88" eb="90">
      <t>サンシュツ</t>
    </rPh>
    <rPh sb="103" eb="105">
      <t>カコウ</t>
    </rPh>
    <rPh sb="106" eb="108">
      <t>セイゾウ</t>
    </rPh>
    <rPh sb="109" eb="110">
      <t>オコナ</t>
    </rPh>
    <rPh sb="116" eb="118">
      <t>イッテイ</t>
    </rPh>
    <rPh sb="119" eb="121">
      <t>フカ</t>
    </rPh>
    <rPh sb="121" eb="123">
      <t>カチ</t>
    </rPh>
    <rPh sb="124" eb="125">
      <t>ショウ</t>
    </rPh>
    <rPh sb="139" eb="140">
      <t>ゴウ</t>
    </rPh>
    <rPh sb="140" eb="142">
      <t>カハン</t>
    </rPh>
    <rPh sb="142" eb="144">
      <t>ショウメイ</t>
    </rPh>
    <rPh sb="148" eb="150">
      <t>サンシュツ</t>
    </rPh>
    <rPh sb="150" eb="152">
      <t>ケッカ</t>
    </rPh>
    <rPh sb="156" eb="157">
      <t>イ</t>
    </rPh>
    <phoneticPr fontId="12"/>
  </si>
  <si>
    <t>今回申請数</t>
    <rPh sb="0" eb="2">
      <t>コンカイ</t>
    </rPh>
    <rPh sb="2" eb="4">
      <t>シンセイ</t>
    </rPh>
    <rPh sb="4" eb="5">
      <t>スウ</t>
    </rPh>
    <phoneticPr fontId="2"/>
  </si>
  <si>
    <t>今回申請数</t>
    <rPh sb="0" eb="2">
      <t>コンカイ</t>
    </rPh>
    <rPh sb="2" eb="5">
      <t>シンセイスウ</t>
    </rPh>
    <phoneticPr fontId="2"/>
  </si>
  <si>
    <t>今回の申請総数を入力してください。本シートで10件まで記載できます。</t>
    <rPh sb="0" eb="2">
      <t>コンカイ</t>
    </rPh>
    <rPh sb="3" eb="5">
      <t>シンセイ</t>
    </rPh>
    <rPh sb="5" eb="7">
      <t>ソウスウ</t>
    </rPh>
    <rPh sb="8" eb="10">
      <t>ニュウリョク</t>
    </rPh>
    <rPh sb="17" eb="18">
      <t>ホン</t>
    </rPh>
    <rPh sb="24" eb="25">
      <t>ケン</t>
    </rPh>
    <rPh sb="27" eb="29">
      <t>キサイ</t>
    </rPh>
    <phoneticPr fontId="2"/>
  </si>
  <si>
    <r>
      <t xml:space="preserve">セット品の説明
</t>
    </r>
    <r>
      <rPr>
        <sz val="7"/>
        <rFont val="ＭＳ Ｐ明朝"/>
        <family val="1"/>
        <charset val="128"/>
      </rPr>
      <t>申請が親：子の詳細、申請が子：親の名称</t>
    </r>
    <rPh sb="3" eb="4">
      <t>ヒン</t>
    </rPh>
    <rPh sb="5" eb="7">
      <t>セツメイ</t>
    </rPh>
    <rPh sb="8" eb="10">
      <t>シンセイ</t>
    </rPh>
    <rPh sb="11" eb="12">
      <t>オヤ</t>
    </rPh>
    <rPh sb="13" eb="14">
      <t>コ</t>
    </rPh>
    <rPh sb="14" eb="15">
      <t>ゴウス</t>
    </rPh>
    <rPh sb="15" eb="17">
      <t>ショウサイ</t>
    </rPh>
    <rPh sb="18" eb="20">
      <t>シンセイ</t>
    </rPh>
    <rPh sb="21" eb="22">
      <t>コ</t>
    </rPh>
    <rPh sb="23" eb="24">
      <t>オヤ</t>
    </rPh>
    <rPh sb="25" eb="27">
      <t>メイショウ</t>
    </rPh>
    <phoneticPr fontId="2"/>
  </si>
  <si>
    <t>　　★記載上の注意事項、記載例</t>
    <rPh sb="3" eb="5">
      <t>キサイ</t>
    </rPh>
    <rPh sb="5" eb="6">
      <t>ジョウ</t>
    </rPh>
    <rPh sb="7" eb="11">
      <t>チュウイジコウ</t>
    </rPh>
    <rPh sb="12" eb="14">
      <t>キサイ</t>
    </rPh>
    <rPh sb="14" eb="15">
      <t>レイ</t>
    </rPh>
    <phoneticPr fontId="2"/>
  </si>
  <si>
    <t>様式２　地場産品基準</t>
    <rPh sb="0" eb="2">
      <t>ヨウシキ</t>
    </rPh>
    <rPh sb="4" eb="10">
      <t>ジバサンピンキジュン</t>
    </rPh>
    <phoneticPr fontId="2"/>
  </si>
  <si>
    <t>様式２　お礼品詳細　問い</t>
    <rPh sb="0" eb="2">
      <t>ヨウシキ</t>
    </rPh>
    <rPh sb="5" eb="6">
      <t>レイ</t>
    </rPh>
    <rPh sb="6" eb="7">
      <t>ヒン</t>
    </rPh>
    <rPh sb="7" eb="9">
      <t>ショウサイ</t>
    </rPh>
    <rPh sb="10" eb="11">
      <t>ト</t>
    </rPh>
    <phoneticPr fontId="2"/>
  </si>
  <si>
    <t>　様式２　お礼品詳細　回答例</t>
    <rPh sb="1" eb="3">
      <t>ヨウシキ</t>
    </rPh>
    <rPh sb="7" eb="8">
      <t>ヒン</t>
    </rPh>
    <rPh sb="8" eb="10">
      <t>ショウサイ</t>
    </rPh>
    <rPh sb="11" eb="13">
      <t>カイトウ</t>
    </rPh>
    <rPh sb="13" eb="14">
      <t>レイ</t>
    </rPh>
    <phoneticPr fontId="2"/>
  </si>
  <si>
    <t>地場産品基準の該当する号をプルダウンから選択する
地場産品類型の判断に要項資料の「地場産品基準確認フローチャート」をご活用ください</t>
    <rPh sb="0" eb="4">
      <t>ジバサンピン</t>
    </rPh>
    <rPh sb="4" eb="6">
      <t>キジュン</t>
    </rPh>
    <rPh sb="7" eb="9">
      <t>ガイトウ</t>
    </rPh>
    <rPh sb="11" eb="12">
      <t>ゴウ</t>
    </rPh>
    <rPh sb="20" eb="22">
      <t>センタク</t>
    </rPh>
    <rPh sb="25" eb="29">
      <t>ジバサンピン</t>
    </rPh>
    <rPh sb="29" eb="31">
      <t>ルイケイ</t>
    </rPh>
    <rPh sb="32" eb="34">
      <t>ハンダン</t>
    </rPh>
    <rPh sb="35" eb="37">
      <t>ヨウコウ</t>
    </rPh>
    <rPh sb="37" eb="39">
      <t>シリョウ</t>
    </rPh>
    <rPh sb="41" eb="45">
      <t>ジバサンピン</t>
    </rPh>
    <rPh sb="45" eb="47">
      <t>キジュン</t>
    </rPh>
    <rPh sb="47" eb="49">
      <t>カクニン</t>
    </rPh>
    <rPh sb="59" eb="61">
      <t>カツヨウ</t>
    </rPh>
    <phoneticPr fontId="2"/>
  </si>
  <si>
    <t>３号
（熟成肉）</t>
    <rPh sb="1" eb="2">
      <t>ゴウ</t>
    </rPh>
    <rPh sb="4" eb="7">
      <t>ジュクセイニク</t>
    </rPh>
    <phoneticPr fontId="2"/>
  </si>
  <si>
    <t>３号
（精米）</t>
    <rPh sb="1" eb="2">
      <t>ゴウ</t>
    </rPh>
    <rPh sb="4" eb="6">
      <t>セイマイ</t>
    </rPh>
    <phoneticPr fontId="2"/>
  </si>
  <si>
    <t>飯田市外で行われている工程の詳細
飯田市外で生産された原材料名</t>
    <rPh sb="0" eb="2">
      <t>イイダ</t>
    </rPh>
    <rPh sb="2" eb="3">
      <t>シ</t>
    </rPh>
    <rPh sb="14" eb="16">
      <t>ショウサイ</t>
    </rPh>
    <rPh sb="17" eb="21">
      <t>イイダシガイ</t>
    </rPh>
    <rPh sb="22" eb="24">
      <t>セイサン</t>
    </rPh>
    <rPh sb="27" eb="30">
      <t>ゲンザイリョウ</t>
    </rPh>
    <rPh sb="30" eb="31">
      <t>メイ</t>
    </rPh>
    <phoneticPr fontId="12"/>
  </si>
  <si>
    <r>
      <t xml:space="preserve">本市内生産拠点住所
</t>
    </r>
    <r>
      <rPr>
        <sz val="7"/>
        <color theme="1"/>
        <rFont val="ＭＳ Ｐ明朝"/>
        <family val="1"/>
        <charset val="128"/>
      </rPr>
      <t>※複数ある場合は、全て</t>
    </r>
    <rPh sb="0" eb="3">
      <t>ホンシナイ</t>
    </rPh>
    <rPh sb="3" eb="5">
      <t>セイサン</t>
    </rPh>
    <rPh sb="5" eb="7">
      <t>キョテン</t>
    </rPh>
    <rPh sb="7" eb="9">
      <t>ジュウショ</t>
    </rPh>
    <rPh sb="11" eb="13">
      <t>フクスウ</t>
    </rPh>
    <rPh sb="15" eb="17">
      <t>バアイ</t>
    </rPh>
    <rPh sb="19" eb="20">
      <t>スベ</t>
    </rPh>
    <phoneticPr fontId="2"/>
  </si>
  <si>
    <t>担当者名</t>
    <rPh sb="0" eb="3">
      <t>タントウシャ</t>
    </rPh>
    <rPh sb="3" eb="4">
      <t>メイ</t>
    </rPh>
    <phoneticPr fontId="2"/>
  </si>
  <si>
    <t>返礼品の名称</t>
    <rPh sb="0" eb="3">
      <t>ヘンレイヒン</t>
    </rPh>
    <rPh sb="4" eb="6">
      <t>メイショウ</t>
    </rPh>
    <phoneticPr fontId="2"/>
  </si>
  <si>
    <t>記載例：焼肉のまち飯田　焼肉のタレ　辛いん谷</t>
    <rPh sb="0" eb="2">
      <t>キサイ</t>
    </rPh>
    <rPh sb="2" eb="3">
      <t>レイ</t>
    </rPh>
    <phoneticPr fontId="2"/>
  </si>
  <si>
    <t>記載例：辛いん谷　400g　　１本</t>
    <rPh sb="0" eb="2">
      <t>キサイ</t>
    </rPh>
    <rPh sb="2" eb="3">
      <t>レイ</t>
    </rPh>
    <rPh sb="16" eb="17">
      <t>ホン</t>
    </rPh>
    <phoneticPr fontId="2"/>
  </si>
  <si>
    <t>　　　　　 ﾔｷﾆｸﾉﾏﾁｲｲﾀﾞ　ﾔｷﾆｸﾉﾀﾚ　ｶﾗｲﾝﾀﾞﾆ</t>
    <phoneticPr fontId="2"/>
  </si>
  <si>
    <t>内容量/規格</t>
    <rPh sb="0" eb="3">
      <t>ナイヨウリョウ</t>
    </rPh>
    <rPh sb="4" eb="6">
      <t>キカク</t>
    </rPh>
    <phoneticPr fontId="2"/>
  </si>
  <si>
    <t>　　　飯田市のふるさと納税返礼品にすることを生産者・製造者の同意を得ている</t>
    <rPh sb="3" eb="5">
      <t>イイダ</t>
    </rPh>
    <rPh sb="5" eb="6">
      <t>シ</t>
    </rPh>
    <rPh sb="11" eb="16">
      <t>ノウゼイヘンレイヒン</t>
    </rPh>
    <rPh sb="22" eb="25">
      <t>セイサンシャ</t>
    </rPh>
    <rPh sb="26" eb="29">
      <t>セイゾウシャ</t>
    </rPh>
    <rPh sb="30" eb="32">
      <t>ドウイ</t>
    </rPh>
    <rPh sb="33" eb="34">
      <t>エ</t>
    </rPh>
    <phoneticPr fontId="2"/>
  </si>
  <si>
    <t>他者生産・製造の場合、☑を</t>
    <rPh sb="0" eb="2">
      <t>タシャ</t>
    </rPh>
    <rPh sb="2" eb="4">
      <t>セイサン</t>
    </rPh>
    <rPh sb="5" eb="7">
      <t>セイゾウ</t>
    </rPh>
    <rPh sb="8" eb="10">
      <t>バアイ</t>
    </rPh>
    <phoneticPr fontId="2"/>
  </si>
  <si>
    <t>連　絡　先</t>
    <rPh sb="0" eb="1">
      <t>レン</t>
    </rPh>
    <rPh sb="2" eb="3">
      <t>ラク</t>
    </rPh>
    <rPh sb="4" eb="5">
      <t>サキ</t>
    </rPh>
    <phoneticPr fontId="2"/>
  </si>
  <si>
    <t>メールアドレス：</t>
    <phoneticPr fontId="2"/>
  </si>
  <si>
    <t>新　規</t>
    <rPh sb="0" eb="1">
      <t>シン</t>
    </rPh>
    <rPh sb="2" eb="3">
      <t>ノリ</t>
    </rPh>
    <phoneticPr fontId="2"/>
  </si>
  <si>
    <t>変　更</t>
    <rPh sb="0" eb="1">
      <t>ヘン</t>
    </rPh>
    <rPh sb="2" eb="3">
      <t>サラ</t>
    </rPh>
    <phoneticPr fontId="2"/>
  </si>
  <si>
    <t>電話番号：</t>
    <rPh sb="0" eb="2">
      <t>デンワ</t>
    </rPh>
    <rPh sb="2" eb="4">
      <t>バンゴウ</t>
    </rPh>
    <phoneticPr fontId="2"/>
  </si>
  <si>
    <t>セット品の説明</t>
    <rPh sb="3" eb="4">
      <t>ヒン</t>
    </rPh>
    <rPh sb="5" eb="7">
      <t>セツメイ</t>
    </rPh>
    <phoneticPr fontId="2"/>
  </si>
  <si>
    <t>出荷サイズ､配送温度</t>
    <rPh sb="0" eb="2">
      <t>シュッカ</t>
    </rPh>
    <rPh sb="6" eb="8">
      <t>ハイソウ</t>
    </rPh>
    <rPh sb="8" eb="10">
      <t>オンド</t>
    </rPh>
    <phoneticPr fontId="2"/>
  </si>
  <si>
    <t>★添付書類：返礼品が分かる画像・パンフレット・カタログ、農地・牧場・養殖地等の所在がわかる航空写真又は地図</t>
    <rPh sb="1" eb="3">
      <t>テンプ</t>
    </rPh>
    <rPh sb="3" eb="5">
      <t>ショルイ</t>
    </rPh>
    <phoneticPr fontId="2"/>
  </si>
  <si>
    <t>本市内生産拠点住所</t>
    <phoneticPr fontId="2"/>
  </si>
  <si>
    <t>同じ地区内に点在する場合は、〇〇地区●箇所でもよい</t>
    <rPh sb="0" eb="1">
      <t>オナ</t>
    </rPh>
    <rPh sb="2" eb="5">
      <t>チクナイ</t>
    </rPh>
    <rPh sb="6" eb="8">
      <t>テンザイ</t>
    </rPh>
    <rPh sb="10" eb="12">
      <t>バアイ</t>
    </rPh>
    <rPh sb="16" eb="18">
      <t>チク</t>
    </rPh>
    <rPh sb="19" eb="21">
      <t>カショ</t>
    </rPh>
    <phoneticPr fontId="2"/>
  </si>
  <si>
    <t>ＥＣサイト名</t>
    <rPh sb="5" eb="6">
      <t>メイ</t>
    </rPh>
    <phoneticPr fontId="2"/>
  </si>
  <si>
    <t>ECサイト</t>
    <phoneticPr fontId="2"/>
  </si>
  <si>
    <t>「電子商取引（Electronic Commerce）」の略で、インターネットを通じて商品やサービスを売買するウェブサイト</t>
    <phoneticPr fontId="2"/>
  </si>
  <si>
    <t>飯田市内において返礼品の製造、加工その他の工程を行うことにより返礼品の価値（価格）の過半（半分以上上回る）が生じているもの。
※飯田市内で実質的な変更を加える製造、加工その他の工程を行っているもの
※様式３-2 「３号過半証明シート」を提出。セット品で個別に販売実績があるものは、子品で作成。</t>
    <rPh sb="100" eb="102">
      <t>ヨウシキ</t>
    </rPh>
    <rPh sb="108" eb="109">
      <t>ゴウ</t>
    </rPh>
    <rPh sb="109" eb="111">
      <t>カハン</t>
    </rPh>
    <rPh sb="111" eb="113">
      <t>ショウメイ</t>
    </rPh>
    <rPh sb="118" eb="120">
      <t>テイシュツ</t>
    </rPh>
    <rPh sb="124" eb="125">
      <t>ヒン</t>
    </rPh>
    <rPh sb="126" eb="128">
      <t>コベツ</t>
    </rPh>
    <rPh sb="129" eb="131">
      <t>ハンバイ</t>
    </rPh>
    <rPh sb="131" eb="133">
      <t>ジッセキ</t>
    </rPh>
    <rPh sb="140" eb="141">
      <t>コ</t>
    </rPh>
    <rPh sb="141" eb="142">
      <t>ヒン</t>
    </rPh>
    <rPh sb="143" eb="145">
      <t>サクセイ</t>
    </rPh>
    <phoneticPr fontId="2"/>
  </si>
  <si>
    <t>①ウィンナーに使用する豚肉は１００％飯田市で生産された豚であり、豚肉の付加価値が製品全体の付加価値の**％を占めているため。なお、付加価値は価格を用いて算出している。
②市内産りんごの仕入れ以降の工程を市内の醸造所で一貫して行うことで、本行程による付加価値は製品全体の付加価値の**％を占めているため。なお、付加価値は価格を用いて算出している。
③使用する皮革は100％飯田市でなめし加工されたものであり、その他材料を踏まえても、付加価値が製品全体の**％をしめているため。なお、付加価値は価格を用いて算出している。
※**には付加価値の算出表で市内合計/合計(%)を入れてください</t>
    <rPh sb="65" eb="69">
      <t>フカカチ</t>
    </rPh>
    <rPh sb="70" eb="72">
      <t>カカク</t>
    </rPh>
    <rPh sb="73" eb="74">
      <t>モチ</t>
    </rPh>
    <rPh sb="76" eb="78">
      <t>サンシュツ</t>
    </rPh>
    <rPh sb="86" eb="87">
      <t>ナイ</t>
    </rPh>
    <rPh sb="102" eb="103">
      <t>ナイ</t>
    </rPh>
    <rPh sb="178" eb="180">
      <t>ヒカク</t>
    </rPh>
    <rPh sb="264" eb="268">
      <t>フカカチ</t>
    </rPh>
    <rPh sb="269" eb="271">
      <t>サンシュツ</t>
    </rPh>
    <rPh sb="271" eb="272">
      <t>ヒョウ</t>
    </rPh>
    <rPh sb="273" eb="275">
      <t>シナイ</t>
    </rPh>
    <rPh sb="275" eb="277">
      <t>ゴウケイ</t>
    </rPh>
    <rPh sb="278" eb="280">
      <t>ゴウケイ</t>
    </rPh>
    <phoneticPr fontId="12"/>
  </si>
  <si>
    <t>※個人事業者のみ</t>
    <rPh sb="1" eb="3">
      <t>コジン</t>
    </rPh>
    <rPh sb="3" eb="6">
      <t>ジギョウシャ</t>
    </rPh>
    <phoneticPr fontId="2"/>
  </si>
  <si>
    <r>
      <t xml:space="preserve">発送可能数
</t>
    </r>
    <r>
      <rPr>
        <sz val="7"/>
        <color theme="1"/>
        <rFont val="ＭＳ Ｐ明朝"/>
        <family val="1"/>
        <charset val="128"/>
      </rPr>
      <t>サイト毎の配分は事業者様で対応</t>
    </r>
    <rPh sb="9" eb="10">
      <t>ゴト</t>
    </rPh>
    <rPh sb="11" eb="13">
      <t>ハイブン</t>
    </rPh>
    <rPh sb="14" eb="17">
      <t>ジギョウシャ</t>
    </rPh>
    <rPh sb="17" eb="18">
      <t>サマ</t>
    </rPh>
    <rPh sb="19" eb="21">
      <t>タイオウ</t>
    </rPh>
    <phoneticPr fontId="2"/>
  </si>
  <si>
    <t>飯田市内で行われている工程（加工･製造）の詳細
※単なる切断や組み立て、梱包、混合などは相応の付加価値が生じているとは判断できず、実質的な変更を加える加工または製造に該当しません。</t>
    <rPh sb="0" eb="2">
      <t>イイダ</t>
    </rPh>
    <rPh sb="2" eb="4">
      <t>シナイ</t>
    </rPh>
    <rPh sb="14" eb="16">
      <t>カコウ</t>
    </rPh>
    <rPh sb="17" eb="19">
      <t>セイゾウ</t>
    </rPh>
    <rPh sb="21" eb="23">
      <t>ショウサイ</t>
    </rPh>
    <rPh sb="59" eb="61">
      <t>ハンダン</t>
    </rPh>
    <phoneticPr fontId="12"/>
  </si>
  <si>
    <t>※この申請書はお礼品ごとに作成してください。
※セット品で個々の品に販売実績がある場合、本書を個別に作成してください。
※変更の場合は、二重枠内と変更部分のみ記載し、前回の申請書を添付してください。</t>
    <rPh sb="3" eb="6">
      <t>シンセイショ</t>
    </rPh>
    <rPh sb="8" eb="10">
      <t>レイヒン</t>
    </rPh>
    <rPh sb="13" eb="15">
      <t>サクセイ</t>
    </rPh>
    <rPh sb="27" eb="28">
      <t>ヒン</t>
    </rPh>
    <rPh sb="29" eb="31">
      <t>ココ</t>
    </rPh>
    <rPh sb="32" eb="33">
      <t>シナ</t>
    </rPh>
    <rPh sb="34" eb="36">
      <t>ハンバイ</t>
    </rPh>
    <rPh sb="36" eb="38">
      <t>ジッセキ</t>
    </rPh>
    <rPh sb="41" eb="43">
      <t>バアイ</t>
    </rPh>
    <rPh sb="44" eb="46">
      <t>ホンショ</t>
    </rPh>
    <rPh sb="47" eb="49">
      <t>コベツ</t>
    </rPh>
    <rPh sb="50" eb="52">
      <t>サクセイ</t>
    </rPh>
    <rPh sb="61" eb="63">
      <t>ヘンコウ</t>
    </rPh>
    <rPh sb="64" eb="66">
      <t>バアイ</t>
    </rPh>
    <rPh sb="68" eb="71">
      <t>ニジュウワク</t>
    </rPh>
    <rPh sb="71" eb="72">
      <t>ナイ</t>
    </rPh>
    <rPh sb="73" eb="75">
      <t>ヘンコウ</t>
    </rPh>
    <rPh sb="75" eb="77">
      <t>ブブン</t>
    </rPh>
    <rPh sb="79" eb="81">
      <t>キサイ</t>
    </rPh>
    <rPh sb="83" eb="85">
      <t>ゼンカイ</t>
    </rPh>
    <rPh sb="86" eb="89">
      <t>シンセイショ</t>
    </rPh>
    <rPh sb="90" eb="92">
      <t>テンプ</t>
    </rPh>
    <phoneticPr fontId="2"/>
  </si>
  <si>
    <t xml:space="preserve"> 返礼品の詳細を把握させていただくため、以下の問いに回答を記載願います。</t>
    <rPh sb="1" eb="4">
      <t>ヘンレイヒン</t>
    </rPh>
    <rPh sb="5" eb="7">
      <t>ショウサイ</t>
    </rPh>
    <rPh sb="8" eb="10">
      <t>ハアク</t>
    </rPh>
    <rPh sb="20" eb="22">
      <t>イカ</t>
    </rPh>
    <rPh sb="23" eb="24">
      <t>トイ</t>
    </rPh>
    <rPh sb="26" eb="28">
      <t>カイトウ</t>
    </rPh>
    <rPh sb="29" eb="31">
      <t>キサイ</t>
    </rPh>
    <rPh sb="31" eb="32">
      <t>ネガ</t>
    </rPh>
    <phoneticPr fontId="2"/>
  </si>
  <si>
    <t>返礼品の付加価値のうち飯田市内で行われている工程（問Aの回答）によるものの割合（当該割合が全体の半分を一定程度以上上回るといえる理由）
※様式３-2「３号過半証明シート」を提出。セット品で個別に販売実績があるものは、子品で作成</t>
    <rPh sb="0" eb="2">
      <t>ヘンレイ</t>
    </rPh>
    <rPh sb="2" eb="3">
      <t>ヒン</t>
    </rPh>
    <rPh sb="4" eb="6">
      <t>フカ</t>
    </rPh>
    <rPh sb="6" eb="8">
      <t>カチ</t>
    </rPh>
    <rPh sb="11" eb="14">
      <t>イイダシ</t>
    </rPh>
    <rPh sb="16" eb="17">
      <t>オコナ</t>
    </rPh>
    <rPh sb="22" eb="24">
      <t>コウテイ</t>
    </rPh>
    <rPh sb="25" eb="26">
      <t>トイ</t>
    </rPh>
    <rPh sb="28" eb="30">
      <t>カイトウ</t>
    </rPh>
    <rPh sb="37" eb="39">
      <t>ワリアイ</t>
    </rPh>
    <rPh sb="40" eb="42">
      <t>トウガイ</t>
    </rPh>
    <rPh sb="42" eb="44">
      <t>ワリアイ</t>
    </rPh>
    <rPh sb="45" eb="47">
      <t>ゼンタイ</t>
    </rPh>
    <rPh sb="48" eb="50">
      <t>ハンブン</t>
    </rPh>
    <rPh sb="51" eb="53">
      <t>イッテイ</t>
    </rPh>
    <rPh sb="53" eb="55">
      <t>テイド</t>
    </rPh>
    <rPh sb="55" eb="57">
      <t>イジョウ</t>
    </rPh>
    <rPh sb="57" eb="59">
      <t>ウワマワ</t>
    </rPh>
    <rPh sb="64" eb="66">
      <t>リユウ</t>
    </rPh>
    <rPh sb="86" eb="88">
      <t>テイシュツ</t>
    </rPh>
    <phoneticPr fontId="12"/>
  </si>
  <si>
    <t>役務が提供される施設名等
（区域外での役務の提供が含まれる場合）提供される所在地
現地型ふるさと応援納税電子クーポン事業者への参加可否</t>
    <rPh sb="10" eb="11">
      <t>メ_x0000_</t>
    </rPh>
    <rPh sb="11" eb="12">
      <t xml:space="preserve">
_x0001_</t>
    </rPh>
    <rPh sb="41" eb="43">
      <t>_x0002__x000B__x0001_</t>
    </rPh>
    <rPh sb="43" eb="44">
      <t>_x0004_)</t>
    </rPh>
    <rPh sb="48" eb="50">
      <t>_x0002__x0007_+_x0001_</t>
    </rPh>
    <rPh sb="50" eb="52">
      <t xml:space="preserve">	0_x0002__x000D_</t>
    </rPh>
    <rPh sb="52" eb="54">
      <t>2_x0002__x0011_</t>
    </rPh>
    <rPh sb="58" eb="61">
      <t>4_x0002__x0014_:_x0003__x001A_</t>
    </rPh>
    <rPh sb="63" eb="65">
      <t>?_x0002__x001D_</t>
    </rPh>
    <rPh sb="65" eb="67">
      <t/>
    </rPh>
    <phoneticPr fontId="12"/>
  </si>
  <si>
    <t>名称：●●ホテル
住所：飯田市●●１－１－１●●
現地型ふるさと応援納税電子クーポン事業者への参加を希望します</t>
    <rPh sb="0" eb="2">
      <t>メイショウ</t>
    </rPh>
    <rPh sb="9" eb="11">
      <t>ジュウショ</t>
    </rPh>
    <rPh sb="12" eb="15">
      <t>イイダシ</t>
    </rPh>
    <rPh sb="50" eb="52">
      <t>キボウ</t>
    </rPh>
    <phoneticPr fontId="12"/>
  </si>
  <si>
    <t>役務が提供される施設名･所在地
現地型ふるさと応援納税電子クーポン事業者への参加可否</t>
    <rPh sb="10" eb="11">
      <t>メイ</t>
    </rPh>
    <rPh sb="12" eb="15">
      <t>ショザイチ</t>
    </rPh>
    <phoneticPr fontId="12"/>
  </si>
  <si>
    <t>役務が提供される施設名･所在地
現地型ふるさと応援納税電子クーポン事業者への参加可否</t>
    <phoneticPr fontId="12"/>
  </si>
  <si>
    <t>名称：◯◯温泉旅館　▲▲　
住所：飯田市●●１－１－１●●
現地型ふるさと応援納税電子クーポン事業者への参加を希望します　</t>
    <rPh sb="17" eb="19">
      <t>イイダ</t>
    </rPh>
    <phoneticPr fontId="12"/>
  </si>
  <si>
    <t>名称：◯◯ビジネスホテル　▲▲　
住所：飯田市●●１－１－１●●
現地型ふるさと応援納税電子クーポン事業者への参加を希望します</t>
    <rPh sb="20" eb="22">
      <t>イイダ</t>
    </rPh>
    <phoneticPr fontId="12"/>
  </si>
  <si>
    <t xml:space="preserve"> </t>
  </si>
  <si>
    <t>ページ番号</t>
    <rPh sb="3" eb="5">
      <t>バンゴウ</t>
    </rPh>
    <phoneticPr fontId="2"/>
  </si>
  <si>
    <t>今回申請数を入力することで、自動で表示されます</t>
    <rPh sb="0" eb="2">
      <t>コンカイ</t>
    </rPh>
    <rPh sb="2" eb="5">
      <t>シンセイスウ</t>
    </rPh>
    <rPh sb="6" eb="8">
      <t>ニュウリョク</t>
    </rPh>
    <rPh sb="14" eb="16">
      <t>ジドウ</t>
    </rPh>
    <rPh sb="17" eb="19">
      <t>ヒョウジ</t>
    </rPh>
    <phoneticPr fontId="2"/>
  </si>
  <si>
    <t>日付</t>
    <rPh sb="0" eb="2">
      <t>ヒヅケ</t>
    </rPh>
    <phoneticPr fontId="2"/>
  </si>
  <si>
    <t>セルJ4に入力することで、２品目以降にも表示されます</t>
    <rPh sb="5" eb="7">
      <t>ニュウリョク</t>
    </rPh>
    <rPh sb="14" eb="15">
      <t>シナ</t>
    </rPh>
    <rPh sb="15" eb="16">
      <t>メ</t>
    </rPh>
    <rPh sb="16" eb="18">
      <t>イコウ</t>
    </rPh>
    <rPh sb="20" eb="22">
      <t>ヒョウジ</t>
    </rPh>
    <phoneticPr fontId="2"/>
  </si>
  <si>
    <t>　　　</t>
    <phoneticPr fontId="2"/>
  </si>
  <si>
    <t>　　</t>
  </si>
  <si>
    <t>返礼品価格に1,500円以下は入力できません。数値を入力すると“円”は自動付与されます。</t>
    <rPh sb="0" eb="3">
      <t>ヘンレイヒン</t>
    </rPh>
    <rPh sb="3" eb="5">
      <t>カカク</t>
    </rPh>
    <rPh sb="11" eb="12">
      <t>エン</t>
    </rPh>
    <rPh sb="12" eb="14">
      <t>イカ</t>
    </rPh>
    <rPh sb="15" eb="17">
      <t>ニュウリョク</t>
    </rPh>
    <rPh sb="23" eb="25">
      <t>スウチ</t>
    </rPh>
    <rPh sb="26" eb="28">
      <t>ニュウリョク</t>
    </rPh>
    <rPh sb="32" eb="33">
      <t>エン</t>
    </rPh>
    <rPh sb="35" eb="37">
      <t>ジドウ</t>
    </rPh>
    <rPh sb="37" eb="39">
      <t>フヨ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</si>
</sst>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411]ggge&quot;年&quot;m&quot;月&quot;d&quot;日&quot;;@"/>
    <numFmt numFmtId="178" formatCode="&quot;Ｎo.&quot;#"/>
  </numFmts>
  <fonts count="28"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7"/>
      <color theme="1"/>
      <name val="ＭＳ Ｐ明朝"/>
      <family val="1"/>
      <charset val="128"/>
    </font>
    <font>
      <sz val="9"/>
      <color theme="1"/>
      <name val="游ゴシック"/>
      <family val="2"/>
      <charset val="128"/>
      <scheme val="minor"/>
    </font>
    <font>
      <sz val="9"/>
      <name val="ＭＳ Ｐ明朝"/>
      <family val="1"/>
      <charset val="128"/>
    </font>
    <font>
      <sz val="10"/>
      <color theme="1"/>
      <name val="BIZ UDP明朝 Medium"/>
      <family val="1"/>
      <charset val="128"/>
    </font>
    <font>
      <sz val="10"/>
      <color theme="1"/>
      <name val="BIZ UDPゴシック"/>
      <family val="3"/>
      <charset val="128"/>
    </font>
    <font>
      <sz val="12"/>
      <color theme="1"/>
      <name val="BIZ UDPゴシック"/>
      <family val="3"/>
      <charset val="128"/>
    </font>
    <font>
      <sz val="12"/>
      <color theme="1"/>
      <name val="ＭＳ Ｐ明朝"/>
      <family val="1"/>
      <charset val="128"/>
    </font>
    <font>
      <sz val="14"/>
      <color theme="1"/>
      <name val="游ゴシック"/>
      <family val="3"/>
      <charset val="128"/>
      <scheme val="minor"/>
    </font>
    <font>
      <sz val="6"/>
      <name val="游ゴシック"/>
      <family val="3"/>
      <charset val="128"/>
      <scheme val="minor"/>
    </font>
    <font>
      <sz val="10"/>
      <color theme="1"/>
      <name val="ＭＳ Ｐゴシック"/>
      <family val="3"/>
      <charset val="128"/>
    </font>
    <font>
      <sz val="10"/>
      <name val="ＭＳ Ｐゴシック"/>
      <family val="3"/>
      <charset val="128"/>
    </font>
    <font>
      <sz val="10"/>
      <color theme="1"/>
      <name val="游ゴシック"/>
      <family val="3"/>
      <charset val="128"/>
      <scheme val="minor"/>
    </font>
    <font>
      <sz val="10"/>
      <color theme="1"/>
      <name val="游ゴシック"/>
      <family val="2"/>
      <charset val="128"/>
      <scheme val="minor"/>
    </font>
    <font>
      <sz val="11"/>
      <color theme="1"/>
      <name val="HGSｺﾞｼｯｸM"/>
      <family val="3"/>
      <charset val="128"/>
    </font>
    <font>
      <sz val="10"/>
      <color theme="1"/>
      <name val="HGPｺﾞｼｯｸM"/>
      <family val="3"/>
      <charset val="128"/>
    </font>
    <font>
      <sz val="10"/>
      <color theme="1"/>
      <name val="HGｺﾞｼｯｸE"/>
      <family val="3"/>
      <charset val="128"/>
    </font>
    <font>
      <sz val="10"/>
      <color theme="1"/>
      <name val="HGｺﾞｼｯｸM"/>
      <family val="3"/>
      <charset val="128"/>
    </font>
    <font>
      <sz val="10"/>
      <color theme="1"/>
      <name val="HGSｺﾞｼｯｸM"/>
      <family val="3"/>
      <charset val="128"/>
    </font>
    <font>
      <sz val="14"/>
      <color theme="1"/>
      <name val="ＭＳ Ｐ明朝"/>
      <family val="1"/>
      <charset val="128"/>
    </font>
    <font>
      <sz val="10"/>
      <name val="ＭＳ Ｐ明朝"/>
      <family val="1"/>
      <charset val="128"/>
    </font>
    <font>
      <sz val="11"/>
      <name val="游ゴシック"/>
      <family val="2"/>
      <charset val="128"/>
      <scheme val="minor"/>
    </font>
    <font>
      <sz val="10"/>
      <name val="HGｺﾞｼｯｸM"/>
      <family val="3"/>
      <charset val="128"/>
    </font>
    <font>
      <sz val="10"/>
      <color theme="0"/>
      <name val="ＭＳ Ｐ明朝"/>
      <family val="1"/>
      <charset val="128"/>
    </font>
    <font>
      <sz val="7"/>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diagonal/>
    </border>
    <border>
      <left style="thin">
        <color auto="1"/>
      </left>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hair">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auto="1"/>
      </right>
      <top style="medium">
        <color auto="1"/>
      </top>
      <bottom/>
      <diagonal/>
    </border>
    <border>
      <left style="thin">
        <color auto="1"/>
      </left>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double">
        <color auto="1"/>
      </left>
      <right style="hair">
        <color auto="1"/>
      </right>
      <top style="double">
        <color auto="1"/>
      </top>
      <bottom style="double">
        <color auto="1"/>
      </bottom>
      <diagonal/>
    </border>
    <border>
      <left style="hair">
        <color auto="1"/>
      </left>
      <right/>
      <top style="double">
        <color auto="1"/>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1">
    <xf numFmtId="0" fontId="0" fillId="0" borderId="0">
      <alignment vertical="center"/>
    </xf>
  </cellStyleXfs>
  <cellXfs count="185">
    <xf numFmtId="0" fontId="0" fillId="0" borderId="0" xfId="0">
      <alignment vertical="center"/>
    </xf>
    <xf numFmtId="0" fontId="3" fillId="0" borderId="0" xfId="0" applyFont="1">
      <alignment vertical="center"/>
    </xf>
    <xf numFmtId="0" fontId="7" fillId="0" borderId="0" xfId="0" applyFont="1">
      <alignment vertical="center"/>
    </xf>
    <xf numFmtId="0" fontId="8" fillId="3" borderId="16"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1" fillId="2" borderId="16" xfId="0" applyFont="1" applyFill="1" applyBorder="1" applyAlignment="1">
      <alignment horizontal="center" vertical="center" wrapText="1"/>
    </xf>
    <xf numFmtId="0" fontId="13" fillId="0" borderId="22" xfId="0" applyFont="1" applyFill="1" applyBorder="1" applyAlignment="1">
      <alignment vertical="center" wrapText="1"/>
    </xf>
    <xf numFmtId="0" fontId="14" fillId="0" borderId="22" xfId="0" applyFont="1" applyFill="1" applyBorder="1" applyAlignment="1">
      <alignment vertical="center" wrapText="1"/>
    </xf>
    <xf numFmtId="0" fontId="14" fillId="0" borderId="23" xfId="0" applyFont="1" applyFill="1" applyBorder="1" applyAlignment="1">
      <alignment vertical="center" wrapText="1"/>
    </xf>
    <xf numFmtId="0" fontId="13" fillId="0" borderId="23" xfId="0" applyFont="1" applyFill="1" applyBorder="1" applyAlignment="1">
      <alignment vertical="center" wrapText="1"/>
    </xf>
    <xf numFmtId="0" fontId="13" fillId="4" borderId="23" xfId="0" applyFont="1" applyFill="1" applyBorder="1" applyAlignment="1">
      <alignment vertical="center" wrapText="1"/>
    </xf>
    <xf numFmtId="0" fontId="15" fillId="0" borderId="23" xfId="0" applyFont="1" applyFill="1" applyBorder="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3" fillId="2" borderId="27"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0" xfId="0" applyFont="1" applyAlignment="1">
      <alignment horizontal="right" vertical="center"/>
    </xf>
    <xf numFmtId="0" fontId="14" fillId="0" borderId="28" xfId="0" applyFont="1" applyFill="1" applyBorder="1" applyAlignment="1">
      <alignment vertical="center" wrapText="1"/>
    </xf>
    <xf numFmtId="0" fontId="10" fillId="0" borderId="0" xfId="0" applyFont="1" applyAlignment="1">
      <alignment horizontal="center" vertical="center"/>
    </xf>
    <xf numFmtId="177" fontId="3" fillId="0" borderId="0" xfId="0" applyNumberFormat="1" applyFont="1" applyAlignment="1">
      <alignment horizontal="right"/>
    </xf>
    <xf numFmtId="0" fontId="15" fillId="0" borderId="0" xfId="0" applyFont="1">
      <alignment vertical="center"/>
    </xf>
    <xf numFmtId="0" fontId="19" fillId="0" borderId="0" xfId="0" applyFont="1">
      <alignment vertical="center"/>
    </xf>
    <xf numFmtId="0" fontId="18" fillId="0" borderId="0" xfId="0" applyFont="1">
      <alignment vertical="center"/>
    </xf>
    <xf numFmtId="0" fontId="22" fillId="0" borderId="0" xfId="0" applyFont="1" applyAlignment="1">
      <alignment horizontal="center" vertical="center"/>
    </xf>
    <xf numFmtId="0" fontId="3" fillId="0" borderId="0" xfId="0" applyFont="1" applyAlignment="1">
      <alignment vertical="center"/>
    </xf>
    <xf numFmtId="0" fontId="3" fillId="2" borderId="0" xfId="0" applyFont="1" applyFill="1" applyAlignment="1">
      <alignment horizontal="right" vertical="center"/>
    </xf>
    <xf numFmtId="0" fontId="26" fillId="0" borderId="0" xfId="0" applyFont="1">
      <alignment vertical="center"/>
    </xf>
    <xf numFmtId="177" fontId="3" fillId="0" borderId="0" xfId="0" applyNumberFormat="1" applyFont="1" applyAlignment="1">
      <alignment horizontal="right"/>
    </xf>
    <xf numFmtId="0" fontId="20" fillId="0" borderId="0" xfId="0" applyFont="1" applyAlignment="1">
      <alignment horizontal="right" vertical="center"/>
    </xf>
    <xf numFmtId="0" fontId="25" fillId="0" borderId="0" xfId="0" applyFont="1" applyAlignment="1">
      <alignment horizontal="right" wrapText="1"/>
    </xf>
    <xf numFmtId="0" fontId="20" fillId="0" borderId="0" xfId="0" applyFont="1" applyAlignment="1">
      <alignment horizontal="right" vertical="center" wrapText="1"/>
    </xf>
    <xf numFmtId="0" fontId="20" fillId="0" borderId="0" xfId="0" applyFont="1" applyAlignment="1">
      <alignment horizontal="right" vertical="center" wrapText="1"/>
    </xf>
    <xf numFmtId="0" fontId="0" fillId="0" borderId="0" xfId="0" applyAlignment="1">
      <alignment horizontal="right" vertical="center"/>
    </xf>
    <xf numFmtId="0" fontId="0" fillId="0" borderId="0" xfId="0" applyAlignment="1">
      <alignment vertical="center" wrapText="1"/>
    </xf>
    <xf numFmtId="0" fontId="0" fillId="0" borderId="0" xfId="0" applyAlignment="1">
      <alignment vertical="center"/>
    </xf>
    <xf numFmtId="0" fontId="20" fillId="0" borderId="0" xfId="0" applyFont="1" applyAlignment="1">
      <alignment horizontal="right" vertical="center"/>
    </xf>
    <xf numFmtId="0" fontId="0" fillId="0" borderId="0" xfId="0" applyAlignment="1">
      <alignment horizontal="center" vertical="center"/>
    </xf>
    <xf numFmtId="0" fontId="3" fillId="0" borderId="8" xfId="0" applyFont="1" applyFill="1" applyBorder="1" applyAlignment="1">
      <alignment horizontal="center" vertical="center"/>
    </xf>
    <xf numFmtId="0" fontId="0" fillId="0" borderId="19" xfId="0" applyBorder="1" applyAlignment="1">
      <alignment vertical="center"/>
    </xf>
    <xf numFmtId="0" fontId="0" fillId="0" borderId="11" xfId="0" applyBorder="1" applyAlignment="1">
      <alignment vertical="center"/>
    </xf>
    <xf numFmtId="0" fontId="18" fillId="0" borderId="0" xfId="0" applyFont="1" applyAlignment="1">
      <alignment vertical="center"/>
    </xf>
    <xf numFmtId="0" fontId="0" fillId="0" borderId="0" xfId="0" applyAlignment="1">
      <alignment vertical="center" wrapText="1"/>
    </xf>
    <xf numFmtId="0" fontId="20" fillId="0" borderId="0" xfId="0" applyFont="1" applyAlignment="1">
      <alignment horizontal="right" vertical="center" wrapText="1"/>
    </xf>
    <xf numFmtId="0" fontId="0" fillId="0" borderId="0" xfId="0" applyAlignment="1">
      <alignment horizontal="right" vertical="center"/>
    </xf>
    <xf numFmtId="0" fontId="0" fillId="0" borderId="0" xfId="0" applyAlignment="1">
      <alignment vertical="center"/>
    </xf>
    <xf numFmtId="0" fontId="3" fillId="2" borderId="38" xfId="0" applyFont="1" applyFill="1" applyBorder="1" applyAlignment="1">
      <alignment horizontal="center" vertical="center"/>
    </xf>
    <xf numFmtId="0" fontId="3" fillId="0" borderId="39" xfId="0" applyFont="1" applyBorder="1" applyAlignment="1">
      <alignment horizontal="center" vertical="center"/>
    </xf>
    <xf numFmtId="0" fontId="3" fillId="0" borderId="19"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8" fillId="0" borderId="45" xfId="0" applyFont="1" applyBorder="1">
      <alignment vertical="center"/>
    </xf>
    <xf numFmtId="0" fontId="8" fillId="0" borderId="45" xfId="0" applyFont="1" applyBorder="1" applyAlignment="1">
      <alignment vertical="center" wrapText="1"/>
    </xf>
    <xf numFmtId="0" fontId="8" fillId="0" borderId="28" xfId="0" applyFont="1" applyBorder="1">
      <alignment vertical="center"/>
    </xf>
    <xf numFmtId="0" fontId="8" fillId="0" borderId="28" xfId="0" applyFont="1" applyBorder="1" applyAlignment="1">
      <alignment vertical="center" wrapText="1"/>
    </xf>
    <xf numFmtId="0" fontId="8" fillId="0" borderId="23" xfId="0" applyFont="1" applyBorder="1">
      <alignment vertical="center"/>
    </xf>
    <xf numFmtId="0" fontId="8" fillId="0" borderId="23" xfId="0" applyFont="1" applyBorder="1" applyAlignment="1">
      <alignment vertical="center" wrapText="1"/>
    </xf>
    <xf numFmtId="0" fontId="14" fillId="0" borderId="44" xfId="0" applyFont="1" applyFill="1" applyBorder="1" applyAlignment="1">
      <alignment vertical="center" wrapText="1"/>
    </xf>
    <xf numFmtId="0" fontId="14" fillId="0" borderId="45" xfId="0" applyFont="1" applyFill="1" applyBorder="1" applyAlignment="1">
      <alignment vertical="center" wrapText="1"/>
    </xf>
    <xf numFmtId="0" fontId="14" fillId="0" borderId="23" xfId="0" applyFont="1" applyFill="1" applyBorder="1" applyAlignment="1">
      <alignment horizontal="left" vertical="center" wrapText="1"/>
    </xf>
    <xf numFmtId="177" fontId="3" fillId="0" borderId="0" xfId="0" applyNumberFormat="1" applyFont="1" applyAlignment="1">
      <alignment horizontal="right"/>
    </xf>
    <xf numFmtId="0" fontId="0" fillId="0" borderId="0" xfId="0" applyAlignment="1">
      <alignment horizontal="right" vertical="center"/>
    </xf>
    <xf numFmtId="0" fontId="20" fillId="0" borderId="0" xfId="0" applyFont="1" applyAlignment="1">
      <alignment horizontal="right" vertical="center" wrapText="1"/>
    </xf>
    <xf numFmtId="0" fontId="0" fillId="0" borderId="0" xfId="0" applyAlignment="1">
      <alignment vertical="center" wrapText="1"/>
    </xf>
    <xf numFmtId="0" fontId="0" fillId="0" borderId="0" xfId="0" applyAlignment="1">
      <alignment vertical="center"/>
    </xf>
    <xf numFmtId="0" fontId="0" fillId="0" borderId="19" xfId="0" applyBorder="1" applyAlignment="1">
      <alignment vertical="center"/>
    </xf>
    <xf numFmtId="49" fontId="7" fillId="0" borderId="0" xfId="0" applyNumberFormat="1" applyFont="1">
      <alignment vertical="center"/>
    </xf>
    <xf numFmtId="0" fontId="25" fillId="0" borderId="0" xfId="0" applyFont="1" applyAlignment="1">
      <alignment wrapText="1"/>
    </xf>
    <xf numFmtId="0" fontId="0" fillId="0" borderId="0" xfId="0" applyAlignment="1">
      <alignment vertical="center" wrapText="1"/>
    </xf>
    <xf numFmtId="0" fontId="3" fillId="0" borderId="0" xfId="0" applyFont="1" applyBorder="1" applyAlignment="1">
      <alignment vertical="center" wrapText="1"/>
    </xf>
    <xf numFmtId="0" fontId="20" fillId="0" borderId="0" xfId="0" applyFont="1" applyAlignment="1">
      <alignment horizontal="right" vertical="center" wrapText="1"/>
    </xf>
    <xf numFmtId="0" fontId="0" fillId="0" borderId="0" xfId="0" applyAlignment="1">
      <alignment horizontal="right" vertical="center"/>
    </xf>
    <xf numFmtId="0" fontId="21" fillId="0" borderId="0" xfId="0" applyFont="1" applyAlignment="1">
      <alignment vertical="top" wrapText="1"/>
    </xf>
    <xf numFmtId="0" fontId="0" fillId="0" borderId="0" xfId="0" applyAlignment="1">
      <alignment vertical="top"/>
    </xf>
    <xf numFmtId="0" fontId="17" fillId="0" borderId="0" xfId="0" applyFont="1" applyAlignment="1">
      <alignment vertical="top" wrapText="1"/>
    </xf>
    <xf numFmtId="0" fontId="17" fillId="0" borderId="0" xfId="0" applyFont="1" applyAlignment="1">
      <alignment vertical="top"/>
    </xf>
    <xf numFmtId="0" fontId="3" fillId="2" borderId="12"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0" borderId="12"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 fillId="0" borderId="5" xfId="0" applyFont="1" applyBorder="1" applyAlignment="1">
      <alignment vertical="center"/>
    </xf>
    <xf numFmtId="0" fontId="0" fillId="0" borderId="26" xfId="0" applyFont="1" applyBorder="1" applyAlignment="1">
      <alignment vertical="center"/>
    </xf>
    <xf numFmtId="0" fontId="0" fillId="0" borderId="6" xfId="0" applyFont="1" applyBorder="1" applyAlignment="1">
      <alignment vertical="center"/>
    </xf>
    <xf numFmtId="0" fontId="3"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xf>
    <xf numFmtId="0" fontId="23" fillId="2" borderId="7" xfId="0" applyFont="1" applyFill="1" applyBorder="1" applyAlignment="1">
      <alignment horizontal="center" vertical="center" wrapText="1"/>
    </xf>
    <xf numFmtId="0" fontId="24" fillId="2" borderId="8" xfId="0" applyFont="1" applyFill="1" applyBorder="1" applyAlignment="1">
      <alignment horizontal="center" vertical="center"/>
    </xf>
    <xf numFmtId="0" fontId="24" fillId="0" borderId="17" xfId="0" applyFont="1" applyBorder="1" applyAlignment="1">
      <alignment horizontal="center" vertical="center"/>
    </xf>
    <xf numFmtId="0" fontId="3" fillId="2" borderId="7" xfId="0" applyFont="1" applyFill="1" applyBorder="1" applyAlignment="1">
      <alignment horizontal="center" vertical="center" wrapText="1"/>
    </xf>
    <xf numFmtId="0" fontId="0" fillId="0" borderId="17" xfId="0" applyBorder="1" applyAlignment="1">
      <alignment vertical="center"/>
    </xf>
    <xf numFmtId="0" fontId="3" fillId="2" borderId="20" xfId="0" applyFont="1" applyFill="1" applyBorder="1" applyAlignment="1">
      <alignment horizontal="center" vertical="center"/>
    </xf>
    <xf numFmtId="0" fontId="0" fillId="2" borderId="18" xfId="0" applyFill="1" applyBorder="1" applyAlignment="1">
      <alignment horizontal="center" vertical="center"/>
    </xf>
    <xf numFmtId="0" fontId="0" fillId="0" borderId="18" xfId="0" applyBorder="1" applyAlignment="1">
      <alignment horizontal="center" vertical="center"/>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8" xfId="0" applyFont="1" applyBorder="1" applyAlignment="1">
      <alignment horizontal="center" vertical="center" wrapText="1"/>
    </xf>
    <xf numFmtId="0" fontId="0" fillId="0" borderId="9" xfId="0" applyBorder="1" applyAlignment="1">
      <alignment horizontal="center" vertical="center"/>
    </xf>
    <xf numFmtId="0" fontId="3" fillId="0" borderId="25" xfId="0" applyFont="1" applyFill="1" applyBorder="1" applyAlignment="1">
      <alignment vertical="center"/>
    </xf>
    <xf numFmtId="0" fontId="0" fillId="0" borderId="26" xfId="0" applyFill="1" applyBorder="1" applyAlignment="1">
      <alignment vertical="center"/>
    </xf>
    <xf numFmtId="0" fontId="0" fillId="0" borderId="26" xfId="0" applyBorder="1" applyAlignment="1">
      <alignment vertical="center"/>
    </xf>
    <xf numFmtId="0" fontId="0" fillId="0" borderId="6" xfId="0" applyBorder="1" applyAlignment="1">
      <alignment vertical="center"/>
    </xf>
    <xf numFmtId="0" fontId="18" fillId="0" borderId="0" xfId="0" applyFont="1" applyAlignment="1">
      <alignment vertical="top" wrapText="1"/>
    </xf>
    <xf numFmtId="0" fontId="3" fillId="0" borderId="12" xfId="0" applyFont="1" applyBorder="1" applyAlignment="1">
      <alignment vertical="center" wrapText="1"/>
    </xf>
    <xf numFmtId="0" fontId="3" fillId="2" borderId="24" xfId="0" applyFont="1"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8" xfId="0" applyBorder="1" applyAlignment="1">
      <alignment horizontal="center" vertical="center"/>
    </xf>
    <xf numFmtId="178" fontId="3" fillId="0" borderId="0" xfId="0" applyNumberFormat="1" applyFont="1" applyAlignment="1">
      <alignment horizontal="right" vertical="center"/>
    </xf>
    <xf numFmtId="0" fontId="3" fillId="2" borderId="12" xfId="0" applyFont="1" applyFill="1" applyBorder="1" applyAlignment="1">
      <alignment horizontal="center" vertical="center" wrapText="1"/>
    </xf>
    <xf numFmtId="0" fontId="16" fillId="0" borderId="17" xfId="0" applyFont="1" applyBorder="1" applyAlignment="1">
      <alignment horizontal="center" vertical="center"/>
    </xf>
    <xf numFmtId="176" fontId="3" fillId="0" borderId="8" xfId="0" applyNumberFormat="1" applyFont="1" applyBorder="1" applyAlignment="1">
      <alignment horizontal="center" vertical="center"/>
    </xf>
    <xf numFmtId="0" fontId="0" fillId="0" borderId="2" xfId="0" applyBorder="1" applyAlignment="1">
      <alignment horizontal="center" vertical="center"/>
    </xf>
    <xf numFmtId="0" fontId="3" fillId="0" borderId="35" xfId="0" applyFont="1" applyBorder="1" applyAlignment="1">
      <alignment horizontal="left"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3" fillId="0" borderId="32"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3" fillId="2" borderId="25" xfId="0" applyFont="1" applyFill="1" applyBorder="1" applyAlignment="1">
      <alignment horizontal="center" vertical="center"/>
    </xf>
    <xf numFmtId="0" fontId="0" fillId="0" borderId="26" xfId="0" applyBorder="1" applyAlignment="1">
      <alignment horizontal="center" vertical="center"/>
    </xf>
    <xf numFmtId="0" fontId="3" fillId="2" borderId="24" xfId="0" applyFont="1" applyFill="1" applyBorder="1" applyAlignment="1">
      <alignment horizontal="center" vertical="center"/>
    </xf>
    <xf numFmtId="0" fontId="0" fillId="0" borderId="13" xfId="0" applyFont="1" applyBorder="1" applyAlignment="1">
      <alignment horizontal="center" vertical="center"/>
    </xf>
    <xf numFmtId="0" fontId="0" fillId="0" borderId="18" xfId="0" applyFont="1" applyBorder="1" applyAlignment="1">
      <alignment horizontal="center" vertical="center"/>
    </xf>
    <xf numFmtId="0" fontId="0" fillId="0" borderId="21" xfId="0" applyFont="1" applyBorder="1" applyAlignment="1">
      <alignment horizontal="center" vertical="center"/>
    </xf>
    <xf numFmtId="0" fontId="3" fillId="0" borderId="3" xfId="0" applyFont="1" applyBorder="1" applyAlignment="1">
      <alignment horizontal="center" vertical="center" wrapText="1"/>
    </xf>
    <xf numFmtId="0" fontId="0" fillId="0" borderId="4" xfId="0" applyBorder="1" applyAlignment="1">
      <alignment vertical="center" wrapText="1"/>
    </xf>
    <xf numFmtId="0" fontId="6" fillId="0" borderId="15" xfId="0" applyFont="1" applyBorder="1" applyAlignment="1">
      <alignment horizontal="left" vertical="center" wrapText="1"/>
    </xf>
    <xf numFmtId="0" fontId="5" fillId="0" borderId="26" xfId="0" applyFont="1" applyBorder="1" applyAlignment="1">
      <alignment vertical="center" wrapText="1"/>
    </xf>
    <xf numFmtId="0" fontId="5" fillId="0" borderId="19" xfId="0" applyFont="1" applyBorder="1" applyAlignment="1">
      <alignment vertical="center" wrapText="1"/>
    </xf>
    <xf numFmtId="0" fontId="5" fillId="0" borderId="11" xfId="0" applyFont="1" applyBorder="1" applyAlignment="1">
      <alignment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3" fillId="2" borderId="7" xfId="0" applyFont="1" applyFill="1" applyBorder="1" applyAlignment="1">
      <alignment horizontal="center" vertical="center"/>
    </xf>
    <xf numFmtId="0" fontId="0" fillId="2" borderId="8" xfId="0" applyFill="1" applyBorder="1" applyAlignment="1">
      <alignment horizontal="center" vertical="center"/>
    </xf>
    <xf numFmtId="0" fontId="0" fillId="0" borderId="17" xfId="0" applyBorder="1" applyAlignment="1">
      <alignment horizontal="center" vertical="center"/>
    </xf>
    <xf numFmtId="0" fontId="3" fillId="0" borderId="8" xfId="0" applyNumberFormat="1" applyFont="1" applyBorder="1" applyAlignment="1">
      <alignment horizontal="center" vertical="center"/>
    </xf>
    <xf numFmtId="0" fontId="0" fillId="0" borderId="9" xfId="0" applyNumberFormat="1" applyBorder="1" applyAlignment="1">
      <alignment horizontal="center" vertical="center"/>
    </xf>
    <xf numFmtId="0" fontId="3" fillId="0" borderId="8" xfId="0" applyFont="1" applyBorder="1" applyAlignment="1">
      <alignment horizontal="center" vertical="center"/>
    </xf>
    <xf numFmtId="0" fontId="3" fillId="0" borderId="41" xfId="0" applyFont="1" applyBorder="1" applyAlignment="1">
      <alignment vertical="center"/>
    </xf>
    <xf numFmtId="0" fontId="0" fillId="0" borderId="19" xfId="0" applyBorder="1" applyAlignment="1">
      <alignment vertical="center"/>
    </xf>
    <xf numFmtId="0" fontId="1" fillId="0" borderId="2" xfId="0" applyFont="1" applyBorder="1" applyAlignment="1">
      <alignment vertical="center"/>
    </xf>
    <xf numFmtId="0" fontId="0" fillId="0" borderId="2" xfId="0" applyBorder="1" applyAlignment="1">
      <alignment vertical="center"/>
    </xf>
    <xf numFmtId="0" fontId="0" fillId="0" borderId="40" xfId="0" applyBorder="1" applyAlignment="1">
      <alignment vertical="center"/>
    </xf>
    <xf numFmtId="0" fontId="3" fillId="0" borderId="29" xfId="0" applyFont="1" applyBorder="1" applyAlignment="1">
      <alignment horizontal="left" vertical="center"/>
    </xf>
    <xf numFmtId="0" fontId="0" fillId="0" borderId="30" xfId="0" applyBorder="1" applyAlignment="1">
      <alignment vertical="center"/>
    </xf>
    <xf numFmtId="0" fontId="0" fillId="0" borderId="31" xfId="0" applyBorder="1" applyAlignment="1">
      <alignment vertical="center"/>
    </xf>
    <xf numFmtId="0" fontId="1" fillId="0" borderId="8" xfId="0" applyFont="1" applyBorder="1" applyAlignment="1">
      <alignment vertical="center"/>
    </xf>
    <xf numFmtId="0" fontId="0" fillId="0" borderId="18" xfId="0" applyBorder="1" applyAlignment="1">
      <alignment vertical="center"/>
    </xf>
    <xf numFmtId="0" fontId="3" fillId="2" borderId="7" xfId="0" applyFont="1" applyFill="1" applyBorder="1" applyAlignment="1">
      <alignment horizontal="center" vertical="center" wrapText="1" shrinkToFit="1"/>
    </xf>
    <xf numFmtId="0" fontId="16" fillId="2" borderId="8" xfId="0" applyFont="1" applyFill="1" applyBorder="1" applyAlignment="1">
      <alignment horizontal="center" vertical="center" shrinkToFit="1"/>
    </xf>
    <xf numFmtId="0" fontId="16" fillId="0" borderId="17" xfId="0" applyFont="1" applyBorder="1" applyAlignment="1">
      <alignment horizontal="center" vertical="center" shrinkToFit="1"/>
    </xf>
    <xf numFmtId="0" fontId="3" fillId="0" borderId="8" xfId="0" applyFont="1" applyBorder="1" applyAlignment="1">
      <alignment horizontal="left" vertical="center" wrapText="1"/>
    </xf>
    <xf numFmtId="0" fontId="16" fillId="0" borderId="8" xfId="0" applyFont="1" applyBorder="1" applyAlignment="1">
      <alignment vertical="center"/>
    </xf>
    <xf numFmtId="0" fontId="16" fillId="0" borderId="9" xfId="0" applyFont="1" applyBorder="1" applyAlignment="1">
      <alignment vertical="center"/>
    </xf>
    <xf numFmtId="0" fontId="3" fillId="0" borderId="19" xfId="0" applyFont="1" applyBorder="1" applyAlignment="1">
      <alignment horizontal="left" vertical="center" wrapText="1"/>
    </xf>
    <xf numFmtId="0" fontId="16" fillId="0" borderId="19" xfId="0" applyFont="1" applyBorder="1" applyAlignment="1">
      <alignment vertical="center"/>
    </xf>
    <xf numFmtId="0" fontId="16" fillId="0" borderId="11" xfId="0" applyFont="1" applyBorder="1" applyAlignment="1">
      <alignment vertical="center"/>
    </xf>
    <xf numFmtId="0" fontId="18" fillId="0" borderId="0" xfId="0" applyFont="1" applyAlignment="1">
      <alignment vertical="center" wrapText="1"/>
    </xf>
    <xf numFmtId="0" fontId="0" fillId="0" borderId="0" xfId="0" applyAlignment="1">
      <alignment vertical="center"/>
    </xf>
    <xf numFmtId="0" fontId="0" fillId="2" borderId="17" xfId="0" applyFill="1" applyBorder="1" applyAlignment="1">
      <alignment horizontal="center" vertical="center"/>
    </xf>
    <xf numFmtId="176" fontId="3" fillId="0" borderId="8" xfId="0" applyNumberFormat="1" applyFont="1" applyFill="1" applyBorder="1" applyAlignment="1">
      <alignment horizontal="center" vertical="center"/>
    </xf>
    <xf numFmtId="0" fontId="0" fillId="0" borderId="9" xfId="0" applyFill="1" applyBorder="1" applyAlignment="1">
      <alignment horizontal="center" vertical="center"/>
    </xf>
    <xf numFmtId="0" fontId="16" fillId="0" borderId="8" xfId="0" applyFont="1" applyBorder="1" applyAlignment="1">
      <alignment horizontal="center"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26"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177" fontId="3" fillId="0" borderId="0" xfId="0" applyNumberFormat="1" applyFont="1" applyAlignment="1">
      <alignment horizontal="right"/>
    </xf>
    <xf numFmtId="0" fontId="16" fillId="0" borderId="0" xfId="0" applyFont="1" applyAlignment="1">
      <alignment vertical="center"/>
    </xf>
    <xf numFmtId="0" fontId="9" fillId="0" borderId="0" xfId="0" applyFont="1" applyAlignment="1">
      <alignment horizontal="center" vertical="center"/>
    </xf>
    <xf numFmtId="0" fontId="3" fillId="0" borderId="5" xfId="0" applyFont="1" applyBorder="1" applyAlignment="1">
      <alignment vertical="center" wrapText="1"/>
    </xf>
    <xf numFmtId="0" fontId="0" fillId="0" borderId="26" xfId="0" applyFont="1" applyBorder="1" applyAlignment="1">
      <alignment vertical="center" wrapText="1"/>
    </xf>
    <xf numFmtId="0" fontId="0" fillId="0" borderId="6" xfId="0" applyFont="1" applyBorder="1" applyAlignment="1">
      <alignment vertical="center" wrapText="1"/>
    </xf>
    <xf numFmtId="0" fontId="3" fillId="0" borderId="26" xfId="0" applyFont="1" applyBorder="1" applyAlignment="1">
      <alignment vertical="center" wrapText="1"/>
    </xf>
    <xf numFmtId="0" fontId="3" fillId="0" borderId="6" xfId="0" applyFont="1" applyBorder="1" applyAlignment="1">
      <alignment vertical="center" wrapText="1"/>
    </xf>
  </cellXfs>
  <cellStyles count="1">
    <cellStyle name="標準" xfId="0" builtinId="0"/>
  </cellStyles>
  <dxfs count="27">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
      <fill>
        <patternFill>
          <bgColor theme="4" tint="0.79998168889431442"/>
        </patternFill>
      </fill>
      <border>
        <left style="thin">
          <color auto="1"/>
        </left>
        <right style="thin">
          <color auto="1"/>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45883</xdr:colOff>
      <xdr:row>0</xdr:row>
      <xdr:rowOff>40916</xdr:rowOff>
    </xdr:from>
    <xdr:to>
      <xdr:col>3</xdr:col>
      <xdr:colOff>112557</xdr:colOff>
      <xdr:row>1</xdr:row>
      <xdr:rowOff>90286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2558" y="40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21</xdr:row>
          <xdr:rowOff>66675</xdr:rowOff>
        </xdr:from>
        <xdr:to>
          <xdr:col>5</xdr:col>
          <xdr:colOff>257175</xdr:colOff>
          <xdr:row>21</xdr:row>
          <xdr:rowOff>180975</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0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32</xdr:row>
      <xdr:rowOff>40916</xdr:rowOff>
    </xdr:from>
    <xdr:to>
      <xdr:col>3</xdr:col>
      <xdr:colOff>112557</xdr:colOff>
      <xdr:row>33</xdr:row>
      <xdr:rowOff>90286</xdr:rowOff>
    </xdr:to>
    <xdr:sp macro="" textlink="">
      <xdr:nvSpPr>
        <xdr:cNvPr id="4" name="テキスト ボックス 3">
          <a:extLst>
            <a:ext uri="{FF2B5EF4-FFF2-40B4-BE49-F238E27FC236}">
              <a16:creationId xmlns:a16="http://schemas.microsoft.com/office/drawing/2014/main" id="{00000000-0008-0000-0000-000002000000}"/>
            </a:ext>
          </a:extLst>
        </xdr:cNvPr>
        <xdr:cNvSpPr txBox="1"/>
      </xdr:nvSpPr>
      <xdr:spPr>
        <a:xfrm>
          <a:off x="108784" y="40916"/>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53</xdr:row>
          <xdr:rowOff>66675</xdr:rowOff>
        </xdr:from>
        <xdr:to>
          <xdr:col>5</xdr:col>
          <xdr:colOff>257175</xdr:colOff>
          <xdr:row>53</xdr:row>
          <xdr:rowOff>180975</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0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64</xdr:row>
      <xdr:rowOff>40916</xdr:rowOff>
    </xdr:from>
    <xdr:to>
      <xdr:col>3</xdr:col>
      <xdr:colOff>112557</xdr:colOff>
      <xdr:row>65</xdr:row>
      <xdr:rowOff>90286</xdr:rowOff>
    </xdr:to>
    <xdr:sp macro="" textlink="">
      <xdr:nvSpPr>
        <xdr:cNvPr id="8" name="テキスト ボックス 7">
          <a:extLst>
            <a:ext uri="{FF2B5EF4-FFF2-40B4-BE49-F238E27FC236}">
              <a16:creationId xmlns:a16="http://schemas.microsoft.com/office/drawing/2014/main" id="{00000000-0008-0000-0000-000002000000}"/>
            </a:ext>
          </a:extLst>
        </xdr:cNvPr>
        <xdr:cNvSpPr txBox="1"/>
      </xdr:nvSpPr>
      <xdr:spPr>
        <a:xfrm>
          <a:off x="108784" y="10266812"/>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85</xdr:row>
          <xdr:rowOff>66675</xdr:rowOff>
        </xdr:from>
        <xdr:to>
          <xdr:col>5</xdr:col>
          <xdr:colOff>257175</xdr:colOff>
          <xdr:row>85</xdr:row>
          <xdr:rowOff>180975</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0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96</xdr:row>
      <xdr:rowOff>40916</xdr:rowOff>
    </xdr:from>
    <xdr:to>
      <xdr:col>3</xdr:col>
      <xdr:colOff>112557</xdr:colOff>
      <xdr:row>97</xdr:row>
      <xdr:rowOff>90286</xdr:rowOff>
    </xdr:to>
    <xdr:sp macro="" textlink="">
      <xdr:nvSpPr>
        <xdr:cNvPr id="12" name="テキスト ボックス 11">
          <a:extLst>
            <a:ext uri="{FF2B5EF4-FFF2-40B4-BE49-F238E27FC236}">
              <a16:creationId xmlns:a16="http://schemas.microsoft.com/office/drawing/2014/main" id="{00000000-0008-0000-0000-000002000000}"/>
            </a:ext>
          </a:extLst>
        </xdr:cNvPr>
        <xdr:cNvSpPr txBox="1"/>
      </xdr:nvSpPr>
      <xdr:spPr>
        <a:xfrm>
          <a:off x="113919" y="30569513"/>
          <a:ext cx="688715" cy="24375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117</xdr:row>
          <xdr:rowOff>66675</xdr:rowOff>
        </xdr:from>
        <xdr:to>
          <xdr:col>5</xdr:col>
          <xdr:colOff>257175</xdr:colOff>
          <xdr:row>117</xdr:row>
          <xdr:rowOff>180975</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0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117</xdr:row>
          <xdr:rowOff>66675</xdr:rowOff>
        </xdr:from>
        <xdr:to>
          <xdr:col>5</xdr:col>
          <xdr:colOff>257175</xdr:colOff>
          <xdr:row>117</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0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128</xdr:row>
      <xdr:rowOff>40916</xdr:rowOff>
    </xdr:from>
    <xdr:to>
      <xdr:col>3</xdr:col>
      <xdr:colOff>112557</xdr:colOff>
      <xdr:row>129</xdr:row>
      <xdr:rowOff>90286</xdr:rowOff>
    </xdr:to>
    <xdr:sp macro="" textlink="">
      <xdr:nvSpPr>
        <xdr:cNvPr id="20" name="テキスト ボックス 19">
          <a:extLst>
            <a:ext uri="{FF2B5EF4-FFF2-40B4-BE49-F238E27FC236}">
              <a16:creationId xmlns:a16="http://schemas.microsoft.com/office/drawing/2014/main" id="{00000000-0008-0000-0000-000002000000}"/>
            </a:ext>
          </a:extLst>
        </xdr:cNvPr>
        <xdr:cNvSpPr txBox="1"/>
      </xdr:nvSpPr>
      <xdr:spPr>
        <a:xfrm>
          <a:off x="108784" y="30718605"/>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149</xdr:row>
          <xdr:rowOff>66675</xdr:rowOff>
        </xdr:from>
        <xdr:to>
          <xdr:col>5</xdr:col>
          <xdr:colOff>257175</xdr:colOff>
          <xdr:row>149</xdr:row>
          <xdr:rowOff>180975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0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128</xdr:row>
      <xdr:rowOff>40916</xdr:rowOff>
    </xdr:from>
    <xdr:to>
      <xdr:col>3</xdr:col>
      <xdr:colOff>112557</xdr:colOff>
      <xdr:row>129</xdr:row>
      <xdr:rowOff>90286</xdr:rowOff>
    </xdr:to>
    <xdr:sp macro="" textlink="">
      <xdr:nvSpPr>
        <xdr:cNvPr id="22" name="テキスト ボックス 21">
          <a:extLst>
            <a:ext uri="{FF2B5EF4-FFF2-40B4-BE49-F238E27FC236}">
              <a16:creationId xmlns:a16="http://schemas.microsoft.com/office/drawing/2014/main" id="{00000000-0008-0000-0000-000002000000}"/>
            </a:ext>
          </a:extLst>
        </xdr:cNvPr>
        <xdr:cNvSpPr txBox="1"/>
      </xdr:nvSpPr>
      <xdr:spPr>
        <a:xfrm>
          <a:off x="108784" y="30718605"/>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149</xdr:row>
          <xdr:rowOff>66675</xdr:rowOff>
        </xdr:from>
        <xdr:to>
          <xdr:col>5</xdr:col>
          <xdr:colOff>257175</xdr:colOff>
          <xdr:row>149</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0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160</xdr:row>
      <xdr:rowOff>40916</xdr:rowOff>
    </xdr:from>
    <xdr:to>
      <xdr:col>3</xdr:col>
      <xdr:colOff>112557</xdr:colOff>
      <xdr:row>161</xdr:row>
      <xdr:rowOff>90286</xdr:rowOff>
    </xdr:to>
    <xdr:sp macro="" textlink="">
      <xdr:nvSpPr>
        <xdr:cNvPr id="28" name="テキスト ボックス 27">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181</xdr:row>
          <xdr:rowOff>66675</xdr:rowOff>
        </xdr:from>
        <xdr:to>
          <xdr:col>5</xdr:col>
          <xdr:colOff>257175</xdr:colOff>
          <xdr:row>181</xdr:row>
          <xdr:rowOff>180975</xdr:rowOff>
        </xdr:to>
        <xdr:sp macro="" textlink="">
          <xdr:nvSpPr>
            <xdr:cNvPr id="15526" name="Check Box 166" hidden="1">
              <a:extLst>
                <a:ext uri="{63B3BB69-23CF-44E3-9099-C40C66FF867C}">
                  <a14:compatExt spid="_x0000_s15526"/>
                </a:ext>
                <a:ext uri="{FF2B5EF4-FFF2-40B4-BE49-F238E27FC236}">
                  <a16:creationId xmlns:a16="http://schemas.microsoft.com/office/drawing/2014/main" id="{00000000-0008-0000-0000-0000A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160</xdr:row>
      <xdr:rowOff>40916</xdr:rowOff>
    </xdr:from>
    <xdr:to>
      <xdr:col>3</xdr:col>
      <xdr:colOff>112557</xdr:colOff>
      <xdr:row>161</xdr:row>
      <xdr:rowOff>90286</xdr:rowOff>
    </xdr:to>
    <xdr:sp macro="" textlink="">
      <xdr:nvSpPr>
        <xdr:cNvPr id="30" name="テキスト ボックス 29">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181</xdr:row>
          <xdr:rowOff>66675</xdr:rowOff>
        </xdr:from>
        <xdr:to>
          <xdr:col>5</xdr:col>
          <xdr:colOff>257175</xdr:colOff>
          <xdr:row>181</xdr:row>
          <xdr:rowOff>180975</xdr:rowOff>
        </xdr:to>
        <xdr:sp macro="" textlink="">
          <xdr:nvSpPr>
            <xdr:cNvPr id="15527" name="Check Box 167" hidden="1">
              <a:extLst>
                <a:ext uri="{63B3BB69-23CF-44E3-9099-C40C66FF867C}">
                  <a14:compatExt spid="_x0000_s15527"/>
                </a:ext>
                <a:ext uri="{FF2B5EF4-FFF2-40B4-BE49-F238E27FC236}">
                  <a16:creationId xmlns:a16="http://schemas.microsoft.com/office/drawing/2014/main" id="{00000000-0008-0000-0000-0000A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192</xdr:row>
      <xdr:rowOff>40916</xdr:rowOff>
    </xdr:from>
    <xdr:to>
      <xdr:col>3</xdr:col>
      <xdr:colOff>112557</xdr:colOff>
      <xdr:row>193</xdr:row>
      <xdr:rowOff>90286</xdr:rowOff>
    </xdr:to>
    <xdr:sp macro="" textlink="">
      <xdr:nvSpPr>
        <xdr:cNvPr id="32" name="テキスト ボックス 31">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213</xdr:row>
          <xdr:rowOff>66675</xdr:rowOff>
        </xdr:from>
        <xdr:to>
          <xdr:col>5</xdr:col>
          <xdr:colOff>257175</xdr:colOff>
          <xdr:row>213</xdr:row>
          <xdr:rowOff>180975</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0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192</xdr:row>
      <xdr:rowOff>40916</xdr:rowOff>
    </xdr:from>
    <xdr:to>
      <xdr:col>3</xdr:col>
      <xdr:colOff>112557</xdr:colOff>
      <xdr:row>193</xdr:row>
      <xdr:rowOff>90286</xdr:rowOff>
    </xdr:to>
    <xdr:sp macro="" textlink="">
      <xdr:nvSpPr>
        <xdr:cNvPr id="34" name="テキスト ボックス 33">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213</xdr:row>
          <xdr:rowOff>66675</xdr:rowOff>
        </xdr:from>
        <xdr:to>
          <xdr:col>5</xdr:col>
          <xdr:colOff>257175</xdr:colOff>
          <xdr:row>213</xdr:row>
          <xdr:rowOff>180975</xdr:rowOff>
        </xdr:to>
        <xdr:sp macro="" textlink="">
          <xdr:nvSpPr>
            <xdr:cNvPr id="15535" name="Check Box 175" hidden="1">
              <a:extLst>
                <a:ext uri="{63B3BB69-23CF-44E3-9099-C40C66FF867C}">
                  <a14:compatExt spid="_x0000_s15535"/>
                </a:ext>
                <a:ext uri="{FF2B5EF4-FFF2-40B4-BE49-F238E27FC236}">
                  <a16:creationId xmlns:a16="http://schemas.microsoft.com/office/drawing/2014/main" id="{00000000-0008-0000-0000-0000A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224</xdr:row>
      <xdr:rowOff>40916</xdr:rowOff>
    </xdr:from>
    <xdr:to>
      <xdr:col>3</xdr:col>
      <xdr:colOff>112557</xdr:colOff>
      <xdr:row>225</xdr:row>
      <xdr:rowOff>90286</xdr:rowOff>
    </xdr:to>
    <xdr:sp macro="" textlink="">
      <xdr:nvSpPr>
        <xdr:cNvPr id="40" name="テキスト ボックス 39">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245</xdr:row>
          <xdr:rowOff>66675</xdr:rowOff>
        </xdr:from>
        <xdr:to>
          <xdr:col>5</xdr:col>
          <xdr:colOff>257175</xdr:colOff>
          <xdr:row>245</xdr:row>
          <xdr:rowOff>180975</xdr:rowOff>
        </xdr:to>
        <xdr:sp macro="" textlink="">
          <xdr:nvSpPr>
            <xdr:cNvPr id="15542" name="Check Box 182" hidden="1">
              <a:extLst>
                <a:ext uri="{63B3BB69-23CF-44E3-9099-C40C66FF867C}">
                  <a14:compatExt spid="_x0000_s15542"/>
                </a:ext>
                <a:ext uri="{FF2B5EF4-FFF2-40B4-BE49-F238E27FC236}">
                  <a16:creationId xmlns:a16="http://schemas.microsoft.com/office/drawing/2014/main" id="{00000000-0008-0000-0000-0000B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224</xdr:row>
      <xdr:rowOff>40916</xdr:rowOff>
    </xdr:from>
    <xdr:to>
      <xdr:col>3</xdr:col>
      <xdr:colOff>112557</xdr:colOff>
      <xdr:row>225</xdr:row>
      <xdr:rowOff>90286</xdr:rowOff>
    </xdr:to>
    <xdr:sp macro="" textlink="">
      <xdr:nvSpPr>
        <xdr:cNvPr id="42" name="テキスト ボックス 41">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245</xdr:row>
          <xdr:rowOff>66675</xdr:rowOff>
        </xdr:from>
        <xdr:to>
          <xdr:col>5</xdr:col>
          <xdr:colOff>257175</xdr:colOff>
          <xdr:row>245</xdr:row>
          <xdr:rowOff>180975</xdr:rowOff>
        </xdr:to>
        <xdr:sp macro="" textlink="">
          <xdr:nvSpPr>
            <xdr:cNvPr id="15543" name="Check Box 183" hidden="1">
              <a:extLst>
                <a:ext uri="{63B3BB69-23CF-44E3-9099-C40C66FF867C}">
                  <a14:compatExt spid="_x0000_s15543"/>
                </a:ext>
                <a:ext uri="{FF2B5EF4-FFF2-40B4-BE49-F238E27FC236}">
                  <a16:creationId xmlns:a16="http://schemas.microsoft.com/office/drawing/2014/main" id="{00000000-0008-0000-0000-0000B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256</xdr:row>
      <xdr:rowOff>40916</xdr:rowOff>
    </xdr:from>
    <xdr:to>
      <xdr:col>3</xdr:col>
      <xdr:colOff>112557</xdr:colOff>
      <xdr:row>257</xdr:row>
      <xdr:rowOff>90286</xdr:rowOff>
    </xdr:to>
    <xdr:sp macro="" textlink="">
      <xdr:nvSpPr>
        <xdr:cNvPr id="48" name="テキスト ボックス 47">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277</xdr:row>
          <xdr:rowOff>66675</xdr:rowOff>
        </xdr:from>
        <xdr:to>
          <xdr:col>5</xdr:col>
          <xdr:colOff>257175</xdr:colOff>
          <xdr:row>277</xdr:row>
          <xdr:rowOff>180975</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0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256</xdr:row>
      <xdr:rowOff>40916</xdr:rowOff>
    </xdr:from>
    <xdr:to>
      <xdr:col>3</xdr:col>
      <xdr:colOff>112557</xdr:colOff>
      <xdr:row>257</xdr:row>
      <xdr:rowOff>90286</xdr:rowOff>
    </xdr:to>
    <xdr:sp macro="" textlink="">
      <xdr:nvSpPr>
        <xdr:cNvPr id="50" name="テキスト ボックス 49">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277</xdr:row>
          <xdr:rowOff>66675</xdr:rowOff>
        </xdr:from>
        <xdr:to>
          <xdr:col>5</xdr:col>
          <xdr:colOff>257175</xdr:colOff>
          <xdr:row>277</xdr:row>
          <xdr:rowOff>180975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0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288</xdr:row>
      <xdr:rowOff>40916</xdr:rowOff>
    </xdr:from>
    <xdr:to>
      <xdr:col>3</xdr:col>
      <xdr:colOff>112557</xdr:colOff>
      <xdr:row>289</xdr:row>
      <xdr:rowOff>90286</xdr:rowOff>
    </xdr:to>
    <xdr:sp macro="" textlink="">
      <xdr:nvSpPr>
        <xdr:cNvPr id="52" name="テキスト ボックス 51">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309</xdr:row>
          <xdr:rowOff>66675</xdr:rowOff>
        </xdr:from>
        <xdr:to>
          <xdr:col>5</xdr:col>
          <xdr:colOff>257175</xdr:colOff>
          <xdr:row>309</xdr:row>
          <xdr:rowOff>180975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0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288</xdr:row>
      <xdr:rowOff>40916</xdr:rowOff>
    </xdr:from>
    <xdr:to>
      <xdr:col>3</xdr:col>
      <xdr:colOff>112557</xdr:colOff>
      <xdr:row>289</xdr:row>
      <xdr:rowOff>90286</xdr:rowOff>
    </xdr:to>
    <xdr:sp macro="" textlink="">
      <xdr:nvSpPr>
        <xdr:cNvPr id="54" name="テキスト ボックス 53">
          <a:extLst>
            <a:ext uri="{FF2B5EF4-FFF2-40B4-BE49-F238E27FC236}">
              <a16:creationId xmlns:a16="http://schemas.microsoft.com/office/drawing/2014/main" id="{00000000-0008-0000-0000-000002000000}"/>
            </a:ext>
          </a:extLst>
        </xdr:cNvPr>
        <xdr:cNvSpPr txBox="1"/>
      </xdr:nvSpPr>
      <xdr:spPr>
        <a:xfrm>
          <a:off x="108784" y="40944501"/>
          <a:ext cx="695683" cy="238073"/>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309</xdr:row>
          <xdr:rowOff>66675</xdr:rowOff>
        </xdr:from>
        <xdr:to>
          <xdr:col>5</xdr:col>
          <xdr:colOff>257175</xdr:colOff>
          <xdr:row>309</xdr:row>
          <xdr:rowOff>180975</xdr:rowOff>
        </xdr:to>
        <xdr:sp macro="" textlink="">
          <xdr:nvSpPr>
            <xdr:cNvPr id="15573" name="Check Box 213" hidden="1">
              <a:extLst>
                <a:ext uri="{63B3BB69-23CF-44E3-9099-C40C66FF867C}">
                  <a14:compatExt spid="_x0000_s15573"/>
                </a:ext>
                <a:ext uri="{FF2B5EF4-FFF2-40B4-BE49-F238E27FC236}">
                  <a16:creationId xmlns:a16="http://schemas.microsoft.com/office/drawing/2014/main" id="{00000000-0008-0000-0000-0000D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45883</xdr:colOff>
      <xdr:row>0</xdr:row>
      <xdr:rowOff>40916</xdr:rowOff>
    </xdr:from>
    <xdr:to>
      <xdr:col>3</xdr:col>
      <xdr:colOff>112557</xdr:colOff>
      <xdr:row>1</xdr:row>
      <xdr:rowOff>90286</xdr:rowOff>
    </xdr:to>
    <xdr:sp macro="" textlink="">
      <xdr:nvSpPr>
        <xdr:cNvPr id="2" name="テキスト ボックス 1">
          <a:extLst>
            <a:ext uri="{FF2B5EF4-FFF2-40B4-BE49-F238E27FC236}">
              <a16:creationId xmlns:a16="http://schemas.microsoft.com/office/drawing/2014/main" id="{7C69AA78-0BF1-46D2-BC2D-E449589C5391}"/>
            </a:ext>
          </a:extLst>
        </xdr:cNvPr>
        <xdr:cNvSpPr txBox="1"/>
      </xdr:nvSpPr>
      <xdr:spPr>
        <a:xfrm>
          <a:off x="112558" y="40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21</xdr:row>
          <xdr:rowOff>66675</xdr:rowOff>
        </xdr:from>
        <xdr:to>
          <xdr:col>5</xdr:col>
          <xdr:colOff>257175</xdr:colOff>
          <xdr:row>21</xdr:row>
          <xdr:rowOff>180975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32</xdr:row>
      <xdr:rowOff>40916</xdr:rowOff>
    </xdr:from>
    <xdr:to>
      <xdr:col>3</xdr:col>
      <xdr:colOff>112557</xdr:colOff>
      <xdr:row>33</xdr:row>
      <xdr:rowOff>90286</xdr:rowOff>
    </xdr:to>
    <xdr:sp macro="" textlink="">
      <xdr:nvSpPr>
        <xdr:cNvPr id="3" name="テキスト ボックス 2">
          <a:extLst>
            <a:ext uri="{FF2B5EF4-FFF2-40B4-BE49-F238E27FC236}">
              <a16:creationId xmlns:a16="http://schemas.microsoft.com/office/drawing/2014/main" id="{5CE50B34-E7CF-4D2F-8120-513C23916168}"/>
            </a:ext>
          </a:extLst>
        </xdr:cNvPr>
        <xdr:cNvSpPr txBox="1"/>
      </xdr:nvSpPr>
      <xdr:spPr>
        <a:xfrm>
          <a:off x="112558" y="10232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53</xdr:row>
          <xdr:rowOff>66675</xdr:rowOff>
        </xdr:from>
        <xdr:to>
          <xdr:col>5</xdr:col>
          <xdr:colOff>257175</xdr:colOff>
          <xdr:row>53</xdr:row>
          <xdr:rowOff>180975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64</xdr:row>
      <xdr:rowOff>40916</xdr:rowOff>
    </xdr:from>
    <xdr:to>
      <xdr:col>3</xdr:col>
      <xdr:colOff>112557</xdr:colOff>
      <xdr:row>65</xdr:row>
      <xdr:rowOff>90286</xdr:rowOff>
    </xdr:to>
    <xdr:sp macro="" textlink="">
      <xdr:nvSpPr>
        <xdr:cNvPr id="4" name="テキスト ボックス 3">
          <a:extLst>
            <a:ext uri="{FF2B5EF4-FFF2-40B4-BE49-F238E27FC236}">
              <a16:creationId xmlns:a16="http://schemas.microsoft.com/office/drawing/2014/main" id="{317312F4-327D-4117-B3C5-EC5E97A0CF67}"/>
            </a:ext>
          </a:extLst>
        </xdr:cNvPr>
        <xdr:cNvSpPr txBox="1"/>
      </xdr:nvSpPr>
      <xdr:spPr>
        <a:xfrm>
          <a:off x="112558" y="204244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85</xdr:row>
          <xdr:rowOff>66675</xdr:rowOff>
        </xdr:from>
        <xdr:to>
          <xdr:col>5</xdr:col>
          <xdr:colOff>257175</xdr:colOff>
          <xdr:row>85</xdr:row>
          <xdr:rowOff>180975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96</xdr:row>
      <xdr:rowOff>40916</xdr:rowOff>
    </xdr:from>
    <xdr:to>
      <xdr:col>3</xdr:col>
      <xdr:colOff>112557</xdr:colOff>
      <xdr:row>97</xdr:row>
      <xdr:rowOff>90286</xdr:rowOff>
    </xdr:to>
    <xdr:sp macro="" textlink="">
      <xdr:nvSpPr>
        <xdr:cNvPr id="5" name="テキスト ボックス 4">
          <a:extLst>
            <a:ext uri="{FF2B5EF4-FFF2-40B4-BE49-F238E27FC236}">
              <a16:creationId xmlns:a16="http://schemas.microsoft.com/office/drawing/2014/main" id="{2052655C-E0C8-4B9B-ACE7-86E897EBF063}"/>
            </a:ext>
          </a:extLst>
        </xdr:cNvPr>
        <xdr:cNvSpPr txBox="1"/>
      </xdr:nvSpPr>
      <xdr:spPr>
        <a:xfrm>
          <a:off x="112558" y="306161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117</xdr:row>
          <xdr:rowOff>66675</xdr:rowOff>
        </xdr:from>
        <xdr:to>
          <xdr:col>5</xdr:col>
          <xdr:colOff>257175</xdr:colOff>
          <xdr:row>117</xdr:row>
          <xdr:rowOff>180975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117</xdr:row>
          <xdr:rowOff>66675</xdr:rowOff>
        </xdr:from>
        <xdr:to>
          <xdr:col>5</xdr:col>
          <xdr:colOff>257175</xdr:colOff>
          <xdr:row>117</xdr:row>
          <xdr:rowOff>180975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128</xdr:row>
      <xdr:rowOff>40916</xdr:rowOff>
    </xdr:from>
    <xdr:to>
      <xdr:col>3</xdr:col>
      <xdr:colOff>112557</xdr:colOff>
      <xdr:row>129</xdr:row>
      <xdr:rowOff>90286</xdr:rowOff>
    </xdr:to>
    <xdr:sp macro="" textlink="">
      <xdr:nvSpPr>
        <xdr:cNvPr id="6" name="テキスト ボックス 5">
          <a:extLst>
            <a:ext uri="{FF2B5EF4-FFF2-40B4-BE49-F238E27FC236}">
              <a16:creationId xmlns:a16="http://schemas.microsoft.com/office/drawing/2014/main" id="{86FC6CCD-2393-458C-B601-36A17F9585B5}"/>
            </a:ext>
          </a:extLst>
        </xdr:cNvPr>
        <xdr:cNvSpPr txBox="1"/>
      </xdr:nvSpPr>
      <xdr:spPr>
        <a:xfrm>
          <a:off x="112558" y="40807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149</xdr:row>
          <xdr:rowOff>66675</xdr:rowOff>
        </xdr:from>
        <xdr:to>
          <xdr:col>5</xdr:col>
          <xdr:colOff>257175</xdr:colOff>
          <xdr:row>149</xdr:row>
          <xdr:rowOff>180975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128</xdr:row>
      <xdr:rowOff>40916</xdr:rowOff>
    </xdr:from>
    <xdr:to>
      <xdr:col>3</xdr:col>
      <xdr:colOff>112557</xdr:colOff>
      <xdr:row>129</xdr:row>
      <xdr:rowOff>90286</xdr:rowOff>
    </xdr:to>
    <xdr:sp macro="" textlink="">
      <xdr:nvSpPr>
        <xdr:cNvPr id="7" name="テキスト ボックス 6">
          <a:extLst>
            <a:ext uri="{FF2B5EF4-FFF2-40B4-BE49-F238E27FC236}">
              <a16:creationId xmlns:a16="http://schemas.microsoft.com/office/drawing/2014/main" id="{3620A3C9-A7ED-4846-AEBE-12F698A8A133}"/>
            </a:ext>
          </a:extLst>
        </xdr:cNvPr>
        <xdr:cNvSpPr txBox="1"/>
      </xdr:nvSpPr>
      <xdr:spPr>
        <a:xfrm>
          <a:off x="112558" y="40807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149</xdr:row>
          <xdr:rowOff>66675</xdr:rowOff>
        </xdr:from>
        <xdr:to>
          <xdr:col>5</xdr:col>
          <xdr:colOff>257175</xdr:colOff>
          <xdr:row>149</xdr:row>
          <xdr:rowOff>180975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160</xdr:row>
      <xdr:rowOff>40916</xdr:rowOff>
    </xdr:from>
    <xdr:to>
      <xdr:col>3</xdr:col>
      <xdr:colOff>112557</xdr:colOff>
      <xdr:row>161</xdr:row>
      <xdr:rowOff>90286</xdr:rowOff>
    </xdr:to>
    <xdr:sp macro="" textlink="">
      <xdr:nvSpPr>
        <xdr:cNvPr id="8" name="テキスト ボックス 7">
          <a:extLst>
            <a:ext uri="{FF2B5EF4-FFF2-40B4-BE49-F238E27FC236}">
              <a16:creationId xmlns:a16="http://schemas.microsoft.com/office/drawing/2014/main" id="{E74D1888-704F-4CF3-AD2D-D2A6EEC9BD08}"/>
            </a:ext>
          </a:extLst>
        </xdr:cNvPr>
        <xdr:cNvSpPr txBox="1"/>
      </xdr:nvSpPr>
      <xdr:spPr>
        <a:xfrm>
          <a:off x="112558" y="50999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181</xdr:row>
          <xdr:rowOff>66675</xdr:rowOff>
        </xdr:from>
        <xdr:to>
          <xdr:col>5</xdr:col>
          <xdr:colOff>257175</xdr:colOff>
          <xdr:row>181</xdr:row>
          <xdr:rowOff>180975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160</xdr:row>
      <xdr:rowOff>40916</xdr:rowOff>
    </xdr:from>
    <xdr:to>
      <xdr:col>3</xdr:col>
      <xdr:colOff>112557</xdr:colOff>
      <xdr:row>161</xdr:row>
      <xdr:rowOff>90286</xdr:rowOff>
    </xdr:to>
    <xdr:sp macro="" textlink="">
      <xdr:nvSpPr>
        <xdr:cNvPr id="9" name="テキスト ボックス 8">
          <a:extLst>
            <a:ext uri="{FF2B5EF4-FFF2-40B4-BE49-F238E27FC236}">
              <a16:creationId xmlns:a16="http://schemas.microsoft.com/office/drawing/2014/main" id="{0A16B8E2-21F1-4D48-9CC1-F3C81C7515FD}"/>
            </a:ext>
          </a:extLst>
        </xdr:cNvPr>
        <xdr:cNvSpPr txBox="1"/>
      </xdr:nvSpPr>
      <xdr:spPr>
        <a:xfrm>
          <a:off x="112558" y="50999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181</xdr:row>
          <xdr:rowOff>66675</xdr:rowOff>
        </xdr:from>
        <xdr:to>
          <xdr:col>5</xdr:col>
          <xdr:colOff>257175</xdr:colOff>
          <xdr:row>181</xdr:row>
          <xdr:rowOff>180975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192</xdr:row>
      <xdr:rowOff>40916</xdr:rowOff>
    </xdr:from>
    <xdr:to>
      <xdr:col>3</xdr:col>
      <xdr:colOff>112557</xdr:colOff>
      <xdr:row>193</xdr:row>
      <xdr:rowOff>90286</xdr:rowOff>
    </xdr:to>
    <xdr:sp macro="" textlink="">
      <xdr:nvSpPr>
        <xdr:cNvPr id="10" name="テキスト ボックス 9">
          <a:extLst>
            <a:ext uri="{FF2B5EF4-FFF2-40B4-BE49-F238E27FC236}">
              <a16:creationId xmlns:a16="http://schemas.microsoft.com/office/drawing/2014/main" id="{153B3883-8251-41C1-8724-0ECFEF563434}"/>
            </a:ext>
          </a:extLst>
        </xdr:cNvPr>
        <xdr:cNvSpPr txBox="1"/>
      </xdr:nvSpPr>
      <xdr:spPr>
        <a:xfrm>
          <a:off x="112558" y="611914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213</xdr:row>
          <xdr:rowOff>66675</xdr:rowOff>
        </xdr:from>
        <xdr:to>
          <xdr:col>5</xdr:col>
          <xdr:colOff>257175</xdr:colOff>
          <xdr:row>213</xdr:row>
          <xdr:rowOff>180975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192</xdr:row>
      <xdr:rowOff>40916</xdr:rowOff>
    </xdr:from>
    <xdr:to>
      <xdr:col>3</xdr:col>
      <xdr:colOff>112557</xdr:colOff>
      <xdr:row>193</xdr:row>
      <xdr:rowOff>90286</xdr:rowOff>
    </xdr:to>
    <xdr:sp macro="" textlink="">
      <xdr:nvSpPr>
        <xdr:cNvPr id="11" name="テキスト ボックス 10">
          <a:extLst>
            <a:ext uri="{FF2B5EF4-FFF2-40B4-BE49-F238E27FC236}">
              <a16:creationId xmlns:a16="http://schemas.microsoft.com/office/drawing/2014/main" id="{A357BB08-B455-4CC1-92F3-258441C81C72}"/>
            </a:ext>
          </a:extLst>
        </xdr:cNvPr>
        <xdr:cNvSpPr txBox="1"/>
      </xdr:nvSpPr>
      <xdr:spPr>
        <a:xfrm>
          <a:off x="112558" y="611914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213</xdr:row>
          <xdr:rowOff>66675</xdr:rowOff>
        </xdr:from>
        <xdr:to>
          <xdr:col>5</xdr:col>
          <xdr:colOff>257175</xdr:colOff>
          <xdr:row>213</xdr:row>
          <xdr:rowOff>180975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224</xdr:row>
      <xdr:rowOff>40916</xdr:rowOff>
    </xdr:from>
    <xdr:to>
      <xdr:col>3</xdr:col>
      <xdr:colOff>112557</xdr:colOff>
      <xdr:row>225</xdr:row>
      <xdr:rowOff>90286</xdr:rowOff>
    </xdr:to>
    <xdr:sp macro="" textlink="">
      <xdr:nvSpPr>
        <xdr:cNvPr id="12" name="テキスト ボックス 11">
          <a:extLst>
            <a:ext uri="{FF2B5EF4-FFF2-40B4-BE49-F238E27FC236}">
              <a16:creationId xmlns:a16="http://schemas.microsoft.com/office/drawing/2014/main" id="{55C72B2F-924C-48BD-8A9E-89090E24AB79}"/>
            </a:ext>
          </a:extLst>
        </xdr:cNvPr>
        <xdr:cNvSpPr txBox="1"/>
      </xdr:nvSpPr>
      <xdr:spPr>
        <a:xfrm>
          <a:off x="112558" y="713831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245</xdr:row>
          <xdr:rowOff>66675</xdr:rowOff>
        </xdr:from>
        <xdr:to>
          <xdr:col>5</xdr:col>
          <xdr:colOff>257175</xdr:colOff>
          <xdr:row>245</xdr:row>
          <xdr:rowOff>180975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224</xdr:row>
      <xdr:rowOff>40916</xdr:rowOff>
    </xdr:from>
    <xdr:to>
      <xdr:col>3</xdr:col>
      <xdr:colOff>112557</xdr:colOff>
      <xdr:row>225</xdr:row>
      <xdr:rowOff>90286</xdr:rowOff>
    </xdr:to>
    <xdr:sp macro="" textlink="">
      <xdr:nvSpPr>
        <xdr:cNvPr id="13" name="テキスト ボックス 12">
          <a:extLst>
            <a:ext uri="{FF2B5EF4-FFF2-40B4-BE49-F238E27FC236}">
              <a16:creationId xmlns:a16="http://schemas.microsoft.com/office/drawing/2014/main" id="{CC1936FF-FE42-4F9B-9EB4-19823FBB773D}"/>
            </a:ext>
          </a:extLst>
        </xdr:cNvPr>
        <xdr:cNvSpPr txBox="1"/>
      </xdr:nvSpPr>
      <xdr:spPr>
        <a:xfrm>
          <a:off x="112558" y="713831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245</xdr:row>
          <xdr:rowOff>66675</xdr:rowOff>
        </xdr:from>
        <xdr:to>
          <xdr:col>5</xdr:col>
          <xdr:colOff>257175</xdr:colOff>
          <xdr:row>245</xdr:row>
          <xdr:rowOff>180975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256</xdr:row>
      <xdr:rowOff>40916</xdr:rowOff>
    </xdr:from>
    <xdr:to>
      <xdr:col>3</xdr:col>
      <xdr:colOff>112557</xdr:colOff>
      <xdr:row>257</xdr:row>
      <xdr:rowOff>90286</xdr:rowOff>
    </xdr:to>
    <xdr:sp macro="" textlink="">
      <xdr:nvSpPr>
        <xdr:cNvPr id="14" name="テキスト ボックス 13">
          <a:extLst>
            <a:ext uri="{FF2B5EF4-FFF2-40B4-BE49-F238E27FC236}">
              <a16:creationId xmlns:a16="http://schemas.microsoft.com/office/drawing/2014/main" id="{EB1A36DD-BBDD-4A03-9146-D27DE54B92AD}"/>
            </a:ext>
          </a:extLst>
        </xdr:cNvPr>
        <xdr:cNvSpPr txBox="1"/>
      </xdr:nvSpPr>
      <xdr:spPr>
        <a:xfrm>
          <a:off x="112558" y="81574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277</xdr:row>
          <xdr:rowOff>66675</xdr:rowOff>
        </xdr:from>
        <xdr:to>
          <xdr:col>5</xdr:col>
          <xdr:colOff>257175</xdr:colOff>
          <xdr:row>277</xdr:row>
          <xdr:rowOff>180975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256</xdr:row>
      <xdr:rowOff>40916</xdr:rowOff>
    </xdr:from>
    <xdr:to>
      <xdr:col>3</xdr:col>
      <xdr:colOff>112557</xdr:colOff>
      <xdr:row>257</xdr:row>
      <xdr:rowOff>90286</xdr:rowOff>
    </xdr:to>
    <xdr:sp macro="" textlink="">
      <xdr:nvSpPr>
        <xdr:cNvPr id="15" name="テキスト ボックス 14">
          <a:extLst>
            <a:ext uri="{FF2B5EF4-FFF2-40B4-BE49-F238E27FC236}">
              <a16:creationId xmlns:a16="http://schemas.microsoft.com/office/drawing/2014/main" id="{6B69B2F4-752A-4D60-9D97-E799B1213707}"/>
            </a:ext>
          </a:extLst>
        </xdr:cNvPr>
        <xdr:cNvSpPr txBox="1"/>
      </xdr:nvSpPr>
      <xdr:spPr>
        <a:xfrm>
          <a:off x="112558" y="81574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277</xdr:row>
          <xdr:rowOff>66675</xdr:rowOff>
        </xdr:from>
        <xdr:to>
          <xdr:col>5</xdr:col>
          <xdr:colOff>257175</xdr:colOff>
          <xdr:row>277</xdr:row>
          <xdr:rowOff>180975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288</xdr:row>
      <xdr:rowOff>40916</xdr:rowOff>
    </xdr:from>
    <xdr:to>
      <xdr:col>3</xdr:col>
      <xdr:colOff>112557</xdr:colOff>
      <xdr:row>289</xdr:row>
      <xdr:rowOff>90286</xdr:rowOff>
    </xdr:to>
    <xdr:sp macro="" textlink="">
      <xdr:nvSpPr>
        <xdr:cNvPr id="16" name="テキスト ボックス 15">
          <a:extLst>
            <a:ext uri="{FF2B5EF4-FFF2-40B4-BE49-F238E27FC236}">
              <a16:creationId xmlns:a16="http://schemas.microsoft.com/office/drawing/2014/main" id="{02373BAF-A20C-40C8-9E27-F745FE38E43B}"/>
            </a:ext>
          </a:extLst>
        </xdr:cNvPr>
        <xdr:cNvSpPr txBox="1"/>
      </xdr:nvSpPr>
      <xdr:spPr>
        <a:xfrm>
          <a:off x="112558" y="91766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309</xdr:row>
          <xdr:rowOff>66675</xdr:rowOff>
        </xdr:from>
        <xdr:to>
          <xdr:col>5</xdr:col>
          <xdr:colOff>257175</xdr:colOff>
          <xdr:row>309</xdr:row>
          <xdr:rowOff>180975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288</xdr:row>
      <xdr:rowOff>40916</xdr:rowOff>
    </xdr:from>
    <xdr:to>
      <xdr:col>3</xdr:col>
      <xdr:colOff>112557</xdr:colOff>
      <xdr:row>289</xdr:row>
      <xdr:rowOff>90286</xdr:rowOff>
    </xdr:to>
    <xdr:sp macro="" textlink="">
      <xdr:nvSpPr>
        <xdr:cNvPr id="17" name="テキスト ボックス 16">
          <a:extLst>
            <a:ext uri="{FF2B5EF4-FFF2-40B4-BE49-F238E27FC236}">
              <a16:creationId xmlns:a16="http://schemas.microsoft.com/office/drawing/2014/main" id="{C6E9920D-04E6-47DC-84F6-3DD4DD0FEE11}"/>
            </a:ext>
          </a:extLst>
        </xdr:cNvPr>
        <xdr:cNvSpPr txBox="1"/>
      </xdr:nvSpPr>
      <xdr:spPr>
        <a:xfrm>
          <a:off x="112558" y="91766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309</xdr:row>
          <xdr:rowOff>66675</xdr:rowOff>
        </xdr:from>
        <xdr:to>
          <xdr:col>5</xdr:col>
          <xdr:colOff>257175</xdr:colOff>
          <xdr:row>309</xdr:row>
          <xdr:rowOff>180975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45883</xdr:colOff>
      <xdr:row>0</xdr:row>
      <xdr:rowOff>40916</xdr:rowOff>
    </xdr:from>
    <xdr:to>
      <xdr:col>3</xdr:col>
      <xdr:colOff>112557</xdr:colOff>
      <xdr:row>1</xdr:row>
      <xdr:rowOff>90286</xdr:rowOff>
    </xdr:to>
    <xdr:sp macro="" textlink="">
      <xdr:nvSpPr>
        <xdr:cNvPr id="2" name="テキスト ボックス 1">
          <a:extLst>
            <a:ext uri="{FF2B5EF4-FFF2-40B4-BE49-F238E27FC236}">
              <a16:creationId xmlns:a16="http://schemas.microsoft.com/office/drawing/2014/main" id="{64ECE66B-2EB8-4059-A397-1ADA8DEC371C}"/>
            </a:ext>
          </a:extLst>
        </xdr:cNvPr>
        <xdr:cNvSpPr txBox="1"/>
      </xdr:nvSpPr>
      <xdr:spPr>
        <a:xfrm>
          <a:off x="112558" y="40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21</xdr:row>
          <xdr:rowOff>66675</xdr:rowOff>
        </xdr:from>
        <xdr:to>
          <xdr:col>5</xdr:col>
          <xdr:colOff>257175</xdr:colOff>
          <xdr:row>21</xdr:row>
          <xdr:rowOff>180975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32</xdr:row>
      <xdr:rowOff>40916</xdr:rowOff>
    </xdr:from>
    <xdr:to>
      <xdr:col>3</xdr:col>
      <xdr:colOff>112557</xdr:colOff>
      <xdr:row>33</xdr:row>
      <xdr:rowOff>90286</xdr:rowOff>
    </xdr:to>
    <xdr:sp macro="" textlink="">
      <xdr:nvSpPr>
        <xdr:cNvPr id="3" name="テキスト ボックス 2">
          <a:extLst>
            <a:ext uri="{FF2B5EF4-FFF2-40B4-BE49-F238E27FC236}">
              <a16:creationId xmlns:a16="http://schemas.microsoft.com/office/drawing/2014/main" id="{8A45D01B-787A-4997-83F4-A18B67401F8B}"/>
            </a:ext>
          </a:extLst>
        </xdr:cNvPr>
        <xdr:cNvSpPr txBox="1"/>
      </xdr:nvSpPr>
      <xdr:spPr>
        <a:xfrm>
          <a:off x="112558" y="10232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53</xdr:row>
          <xdr:rowOff>66675</xdr:rowOff>
        </xdr:from>
        <xdr:to>
          <xdr:col>5</xdr:col>
          <xdr:colOff>257175</xdr:colOff>
          <xdr:row>53</xdr:row>
          <xdr:rowOff>180975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64</xdr:row>
      <xdr:rowOff>40916</xdr:rowOff>
    </xdr:from>
    <xdr:to>
      <xdr:col>3</xdr:col>
      <xdr:colOff>112557</xdr:colOff>
      <xdr:row>65</xdr:row>
      <xdr:rowOff>90286</xdr:rowOff>
    </xdr:to>
    <xdr:sp macro="" textlink="">
      <xdr:nvSpPr>
        <xdr:cNvPr id="4" name="テキスト ボックス 3">
          <a:extLst>
            <a:ext uri="{FF2B5EF4-FFF2-40B4-BE49-F238E27FC236}">
              <a16:creationId xmlns:a16="http://schemas.microsoft.com/office/drawing/2014/main" id="{3186F77A-F271-4274-B62B-E652EA58B109}"/>
            </a:ext>
          </a:extLst>
        </xdr:cNvPr>
        <xdr:cNvSpPr txBox="1"/>
      </xdr:nvSpPr>
      <xdr:spPr>
        <a:xfrm>
          <a:off x="112558" y="204244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85</xdr:row>
          <xdr:rowOff>66675</xdr:rowOff>
        </xdr:from>
        <xdr:to>
          <xdr:col>5</xdr:col>
          <xdr:colOff>257175</xdr:colOff>
          <xdr:row>85</xdr:row>
          <xdr:rowOff>180975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96</xdr:row>
      <xdr:rowOff>40916</xdr:rowOff>
    </xdr:from>
    <xdr:to>
      <xdr:col>3</xdr:col>
      <xdr:colOff>112557</xdr:colOff>
      <xdr:row>97</xdr:row>
      <xdr:rowOff>90286</xdr:rowOff>
    </xdr:to>
    <xdr:sp macro="" textlink="">
      <xdr:nvSpPr>
        <xdr:cNvPr id="5" name="テキスト ボックス 4">
          <a:extLst>
            <a:ext uri="{FF2B5EF4-FFF2-40B4-BE49-F238E27FC236}">
              <a16:creationId xmlns:a16="http://schemas.microsoft.com/office/drawing/2014/main" id="{58878104-6549-4933-A764-373463DCE013}"/>
            </a:ext>
          </a:extLst>
        </xdr:cNvPr>
        <xdr:cNvSpPr txBox="1"/>
      </xdr:nvSpPr>
      <xdr:spPr>
        <a:xfrm>
          <a:off x="112558" y="306161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117</xdr:row>
          <xdr:rowOff>66675</xdr:rowOff>
        </xdr:from>
        <xdr:to>
          <xdr:col>5</xdr:col>
          <xdr:colOff>257175</xdr:colOff>
          <xdr:row>117</xdr:row>
          <xdr:rowOff>180975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117</xdr:row>
          <xdr:rowOff>66675</xdr:rowOff>
        </xdr:from>
        <xdr:to>
          <xdr:col>5</xdr:col>
          <xdr:colOff>257175</xdr:colOff>
          <xdr:row>117</xdr:row>
          <xdr:rowOff>180975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128</xdr:row>
      <xdr:rowOff>40916</xdr:rowOff>
    </xdr:from>
    <xdr:to>
      <xdr:col>3</xdr:col>
      <xdr:colOff>112557</xdr:colOff>
      <xdr:row>129</xdr:row>
      <xdr:rowOff>90286</xdr:rowOff>
    </xdr:to>
    <xdr:sp macro="" textlink="">
      <xdr:nvSpPr>
        <xdr:cNvPr id="6" name="テキスト ボックス 5">
          <a:extLst>
            <a:ext uri="{FF2B5EF4-FFF2-40B4-BE49-F238E27FC236}">
              <a16:creationId xmlns:a16="http://schemas.microsoft.com/office/drawing/2014/main" id="{180E3748-4029-49C1-AC1F-BE5779776C91}"/>
            </a:ext>
          </a:extLst>
        </xdr:cNvPr>
        <xdr:cNvSpPr txBox="1"/>
      </xdr:nvSpPr>
      <xdr:spPr>
        <a:xfrm>
          <a:off x="112558" y="40807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149</xdr:row>
          <xdr:rowOff>66675</xdr:rowOff>
        </xdr:from>
        <xdr:to>
          <xdr:col>5</xdr:col>
          <xdr:colOff>257175</xdr:colOff>
          <xdr:row>149</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128</xdr:row>
      <xdr:rowOff>40916</xdr:rowOff>
    </xdr:from>
    <xdr:to>
      <xdr:col>3</xdr:col>
      <xdr:colOff>112557</xdr:colOff>
      <xdr:row>129</xdr:row>
      <xdr:rowOff>90286</xdr:rowOff>
    </xdr:to>
    <xdr:sp macro="" textlink="">
      <xdr:nvSpPr>
        <xdr:cNvPr id="7" name="テキスト ボックス 6">
          <a:extLst>
            <a:ext uri="{FF2B5EF4-FFF2-40B4-BE49-F238E27FC236}">
              <a16:creationId xmlns:a16="http://schemas.microsoft.com/office/drawing/2014/main" id="{6CC1BCAC-D77C-44C2-9F73-F6200DDD5930}"/>
            </a:ext>
          </a:extLst>
        </xdr:cNvPr>
        <xdr:cNvSpPr txBox="1"/>
      </xdr:nvSpPr>
      <xdr:spPr>
        <a:xfrm>
          <a:off x="112558" y="40807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149</xdr:row>
          <xdr:rowOff>66675</xdr:rowOff>
        </xdr:from>
        <xdr:to>
          <xdr:col>5</xdr:col>
          <xdr:colOff>257175</xdr:colOff>
          <xdr:row>149</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160</xdr:row>
      <xdr:rowOff>40916</xdr:rowOff>
    </xdr:from>
    <xdr:to>
      <xdr:col>3</xdr:col>
      <xdr:colOff>112557</xdr:colOff>
      <xdr:row>161</xdr:row>
      <xdr:rowOff>90286</xdr:rowOff>
    </xdr:to>
    <xdr:sp macro="" textlink="">
      <xdr:nvSpPr>
        <xdr:cNvPr id="8" name="テキスト ボックス 7">
          <a:extLst>
            <a:ext uri="{FF2B5EF4-FFF2-40B4-BE49-F238E27FC236}">
              <a16:creationId xmlns:a16="http://schemas.microsoft.com/office/drawing/2014/main" id="{0929B901-F5DC-4E87-B92D-55C7C7E70219}"/>
            </a:ext>
          </a:extLst>
        </xdr:cNvPr>
        <xdr:cNvSpPr txBox="1"/>
      </xdr:nvSpPr>
      <xdr:spPr>
        <a:xfrm>
          <a:off x="112558" y="50999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181</xdr:row>
          <xdr:rowOff>66675</xdr:rowOff>
        </xdr:from>
        <xdr:to>
          <xdr:col>5</xdr:col>
          <xdr:colOff>257175</xdr:colOff>
          <xdr:row>181</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160</xdr:row>
      <xdr:rowOff>40916</xdr:rowOff>
    </xdr:from>
    <xdr:to>
      <xdr:col>3</xdr:col>
      <xdr:colOff>112557</xdr:colOff>
      <xdr:row>161</xdr:row>
      <xdr:rowOff>90286</xdr:rowOff>
    </xdr:to>
    <xdr:sp macro="" textlink="">
      <xdr:nvSpPr>
        <xdr:cNvPr id="9" name="テキスト ボックス 8">
          <a:extLst>
            <a:ext uri="{FF2B5EF4-FFF2-40B4-BE49-F238E27FC236}">
              <a16:creationId xmlns:a16="http://schemas.microsoft.com/office/drawing/2014/main" id="{D1B24EFB-8426-4C4F-A0E6-04BF159158B3}"/>
            </a:ext>
          </a:extLst>
        </xdr:cNvPr>
        <xdr:cNvSpPr txBox="1"/>
      </xdr:nvSpPr>
      <xdr:spPr>
        <a:xfrm>
          <a:off x="112558" y="50999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181</xdr:row>
          <xdr:rowOff>66675</xdr:rowOff>
        </xdr:from>
        <xdr:to>
          <xdr:col>5</xdr:col>
          <xdr:colOff>257175</xdr:colOff>
          <xdr:row>181</xdr:row>
          <xdr:rowOff>180975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192</xdr:row>
      <xdr:rowOff>40916</xdr:rowOff>
    </xdr:from>
    <xdr:to>
      <xdr:col>3</xdr:col>
      <xdr:colOff>112557</xdr:colOff>
      <xdr:row>193</xdr:row>
      <xdr:rowOff>90286</xdr:rowOff>
    </xdr:to>
    <xdr:sp macro="" textlink="">
      <xdr:nvSpPr>
        <xdr:cNvPr id="10" name="テキスト ボックス 9">
          <a:extLst>
            <a:ext uri="{FF2B5EF4-FFF2-40B4-BE49-F238E27FC236}">
              <a16:creationId xmlns:a16="http://schemas.microsoft.com/office/drawing/2014/main" id="{E9C0BE20-D9FF-4F00-911C-4C34D7E919EC}"/>
            </a:ext>
          </a:extLst>
        </xdr:cNvPr>
        <xdr:cNvSpPr txBox="1"/>
      </xdr:nvSpPr>
      <xdr:spPr>
        <a:xfrm>
          <a:off x="112558" y="611914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213</xdr:row>
          <xdr:rowOff>66675</xdr:rowOff>
        </xdr:from>
        <xdr:to>
          <xdr:col>5</xdr:col>
          <xdr:colOff>257175</xdr:colOff>
          <xdr:row>213</xdr:row>
          <xdr:rowOff>180975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192</xdr:row>
      <xdr:rowOff>40916</xdr:rowOff>
    </xdr:from>
    <xdr:to>
      <xdr:col>3</xdr:col>
      <xdr:colOff>112557</xdr:colOff>
      <xdr:row>193</xdr:row>
      <xdr:rowOff>90286</xdr:rowOff>
    </xdr:to>
    <xdr:sp macro="" textlink="">
      <xdr:nvSpPr>
        <xdr:cNvPr id="11" name="テキスト ボックス 10">
          <a:extLst>
            <a:ext uri="{FF2B5EF4-FFF2-40B4-BE49-F238E27FC236}">
              <a16:creationId xmlns:a16="http://schemas.microsoft.com/office/drawing/2014/main" id="{B7D99CAD-D7C7-4B86-9C2B-DC9B7D141FCC}"/>
            </a:ext>
          </a:extLst>
        </xdr:cNvPr>
        <xdr:cNvSpPr txBox="1"/>
      </xdr:nvSpPr>
      <xdr:spPr>
        <a:xfrm>
          <a:off x="112558" y="611914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213</xdr:row>
          <xdr:rowOff>66675</xdr:rowOff>
        </xdr:from>
        <xdr:to>
          <xdr:col>5</xdr:col>
          <xdr:colOff>257175</xdr:colOff>
          <xdr:row>213</xdr:row>
          <xdr:rowOff>180975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224</xdr:row>
      <xdr:rowOff>40916</xdr:rowOff>
    </xdr:from>
    <xdr:to>
      <xdr:col>3</xdr:col>
      <xdr:colOff>112557</xdr:colOff>
      <xdr:row>225</xdr:row>
      <xdr:rowOff>90286</xdr:rowOff>
    </xdr:to>
    <xdr:sp macro="" textlink="">
      <xdr:nvSpPr>
        <xdr:cNvPr id="12" name="テキスト ボックス 11">
          <a:extLst>
            <a:ext uri="{FF2B5EF4-FFF2-40B4-BE49-F238E27FC236}">
              <a16:creationId xmlns:a16="http://schemas.microsoft.com/office/drawing/2014/main" id="{4D38F8BC-7926-4955-8F94-B6AD5088D299}"/>
            </a:ext>
          </a:extLst>
        </xdr:cNvPr>
        <xdr:cNvSpPr txBox="1"/>
      </xdr:nvSpPr>
      <xdr:spPr>
        <a:xfrm>
          <a:off x="112558" y="713831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245</xdr:row>
          <xdr:rowOff>66675</xdr:rowOff>
        </xdr:from>
        <xdr:to>
          <xdr:col>5</xdr:col>
          <xdr:colOff>257175</xdr:colOff>
          <xdr:row>245</xdr:row>
          <xdr:rowOff>180975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224</xdr:row>
      <xdr:rowOff>40916</xdr:rowOff>
    </xdr:from>
    <xdr:to>
      <xdr:col>3</xdr:col>
      <xdr:colOff>112557</xdr:colOff>
      <xdr:row>225</xdr:row>
      <xdr:rowOff>90286</xdr:rowOff>
    </xdr:to>
    <xdr:sp macro="" textlink="">
      <xdr:nvSpPr>
        <xdr:cNvPr id="13" name="テキスト ボックス 12">
          <a:extLst>
            <a:ext uri="{FF2B5EF4-FFF2-40B4-BE49-F238E27FC236}">
              <a16:creationId xmlns:a16="http://schemas.microsoft.com/office/drawing/2014/main" id="{7A3279DA-FD11-4B3F-B9FE-E023D6B91A3F}"/>
            </a:ext>
          </a:extLst>
        </xdr:cNvPr>
        <xdr:cNvSpPr txBox="1"/>
      </xdr:nvSpPr>
      <xdr:spPr>
        <a:xfrm>
          <a:off x="112558" y="713831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245</xdr:row>
          <xdr:rowOff>66675</xdr:rowOff>
        </xdr:from>
        <xdr:to>
          <xdr:col>5</xdr:col>
          <xdr:colOff>257175</xdr:colOff>
          <xdr:row>245</xdr:row>
          <xdr:rowOff>180975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256</xdr:row>
      <xdr:rowOff>40916</xdr:rowOff>
    </xdr:from>
    <xdr:to>
      <xdr:col>3</xdr:col>
      <xdr:colOff>112557</xdr:colOff>
      <xdr:row>257</xdr:row>
      <xdr:rowOff>90286</xdr:rowOff>
    </xdr:to>
    <xdr:sp macro="" textlink="">
      <xdr:nvSpPr>
        <xdr:cNvPr id="14" name="テキスト ボックス 13">
          <a:extLst>
            <a:ext uri="{FF2B5EF4-FFF2-40B4-BE49-F238E27FC236}">
              <a16:creationId xmlns:a16="http://schemas.microsoft.com/office/drawing/2014/main" id="{81AD8D70-9CB6-4B49-B5A5-D90395583104}"/>
            </a:ext>
          </a:extLst>
        </xdr:cNvPr>
        <xdr:cNvSpPr txBox="1"/>
      </xdr:nvSpPr>
      <xdr:spPr>
        <a:xfrm>
          <a:off x="112558" y="81574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277</xdr:row>
          <xdr:rowOff>66675</xdr:rowOff>
        </xdr:from>
        <xdr:to>
          <xdr:col>5</xdr:col>
          <xdr:colOff>257175</xdr:colOff>
          <xdr:row>277</xdr:row>
          <xdr:rowOff>180975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256</xdr:row>
      <xdr:rowOff>40916</xdr:rowOff>
    </xdr:from>
    <xdr:to>
      <xdr:col>3</xdr:col>
      <xdr:colOff>112557</xdr:colOff>
      <xdr:row>257</xdr:row>
      <xdr:rowOff>90286</xdr:rowOff>
    </xdr:to>
    <xdr:sp macro="" textlink="">
      <xdr:nvSpPr>
        <xdr:cNvPr id="15" name="テキスト ボックス 14">
          <a:extLst>
            <a:ext uri="{FF2B5EF4-FFF2-40B4-BE49-F238E27FC236}">
              <a16:creationId xmlns:a16="http://schemas.microsoft.com/office/drawing/2014/main" id="{0BDE5B31-6834-45CA-AE44-342D99887F97}"/>
            </a:ext>
          </a:extLst>
        </xdr:cNvPr>
        <xdr:cNvSpPr txBox="1"/>
      </xdr:nvSpPr>
      <xdr:spPr>
        <a:xfrm>
          <a:off x="112558" y="8157491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277</xdr:row>
          <xdr:rowOff>66675</xdr:rowOff>
        </xdr:from>
        <xdr:to>
          <xdr:col>5</xdr:col>
          <xdr:colOff>257175</xdr:colOff>
          <xdr:row>277</xdr:row>
          <xdr:rowOff>180975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288</xdr:row>
      <xdr:rowOff>40916</xdr:rowOff>
    </xdr:from>
    <xdr:to>
      <xdr:col>3</xdr:col>
      <xdr:colOff>112557</xdr:colOff>
      <xdr:row>289</xdr:row>
      <xdr:rowOff>90286</xdr:rowOff>
    </xdr:to>
    <xdr:sp macro="" textlink="">
      <xdr:nvSpPr>
        <xdr:cNvPr id="16" name="テキスト ボックス 15">
          <a:extLst>
            <a:ext uri="{FF2B5EF4-FFF2-40B4-BE49-F238E27FC236}">
              <a16:creationId xmlns:a16="http://schemas.microsoft.com/office/drawing/2014/main" id="{271AF904-B761-4C4C-8955-52D6BC12DEA7}"/>
            </a:ext>
          </a:extLst>
        </xdr:cNvPr>
        <xdr:cNvSpPr txBox="1"/>
      </xdr:nvSpPr>
      <xdr:spPr>
        <a:xfrm>
          <a:off x="112558" y="91766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309</xdr:row>
          <xdr:rowOff>66675</xdr:rowOff>
        </xdr:from>
        <xdr:to>
          <xdr:col>5</xdr:col>
          <xdr:colOff>257175</xdr:colOff>
          <xdr:row>309</xdr:row>
          <xdr:rowOff>180975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45883</xdr:colOff>
      <xdr:row>288</xdr:row>
      <xdr:rowOff>40916</xdr:rowOff>
    </xdr:from>
    <xdr:to>
      <xdr:col>3</xdr:col>
      <xdr:colOff>112557</xdr:colOff>
      <xdr:row>289</xdr:row>
      <xdr:rowOff>90286</xdr:rowOff>
    </xdr:to>
    <xdr:sp macro="" textlink="">
      <xdr:nvSpPr>
        <xdr:cNvPr id="17" name="テキスト ボックス 16">
          <a:extLst>
            <a:ext uri="{FF2B5EF4-FFF2-40B4-BE49-F238E27FC236}">
              <a16:creationId xmlns:a16="http://schemas.microsoft.com/office/drawing/2014/main" id="{DCB40685-5EC2-48E4-BD1C-EA77DFED530D}"/>
            </a:ext>
          </a:extLst>
        </xdr:cNvPr>
        <xdr:cNvSpPr txBox="1"/>
      </xdr:nvSpPr>
      <xdr:spPr>
        <a:xfrm>
          <a:off x="112558" y="91766666"/>
          <a:ext cx="695324" cy="2398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1100">
              <a:latin typeface="ＭＳ Ｐ明朝" panose="02020600040205080304" pitchFamily="18" charset="-128"/>
              <a:ea typeface="ＭＳ Ｐ明朝" panose="02020600040205080304" pitchFamily="18" charset="-128"/>
            </a:rPr>
            <a:t>様式２</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309</xdr:row>
          <xdr:rowOff>66675</xdr:rowOff>
        </xdr:from>
        <xdr:to>
          <xdr:col>5</xdr:col>
          <xdr:colOff>257175</xdr:colOff>
          <xdr:row>309</xdr:row>
          <xdr:rowOff>180975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3" Type="http://schemas.openxmlformats.org/officeDocument/2006/relationships/vmlDrawing" Target="../drawings/vmlDrawing3.v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47.xml"/><Relationship Id="rId20"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5" Type="http://schemas.openxmlformats.org/officeDocument/2006/relationships/ctrlProp" Target="../ctrlProps/ctrlProp46.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V319"/>
  <sheetViews>
    <sheetView tabSelected="1" zoomScale="96" zoomScaleNormal="96" workbookViewId="0">
      <selection activeCell="C319" activeCellId="2" sqref="C315:L315 C317:L317 C319:L319"/>
    </sheetView>
  </sheetViews>
  <sheetFormatPr defaultRowHeight="12" x14ac:dyDescent="0.4"/>
  <cols>
    <col min="1" max="1" width="0.875" style="1" customWidth="1"/>
    <col min="2" max="2" width="4.625" style="1" customWidth="1"/>
    <col min="3" max="4" width="3.625" style="1" customWidth="1"/>
    <col min="5" max="5" width="11.625" style="1" customWidth="1"/>
    <col min="6" max="6" width="8.625" style="1" customWidth="1"/>
    <col min="7" max="7" width="15.625" style="1" customWidth="1"/>
    <col min="8" max="9" width="10.125" style="1" customWidth="1"/>
    <col min="10" max="10" width="4.625" style="1" customWidth="1"/>
    <col min="11" max="11" width="8.625" style="1" customWidth="1"/>
    <col min="12" max="12" width="2.625" style="1" customWidth="1"/>
    <col min="13" max="13" width="0.625" style="1" customWidth="1"/>
    <col min="14" max="14" width="18.875" style="29" customWidth="1"/>
    <col min="15" max="15" width="9" style="23"/>
    <col min="16" max="21" width="9" style="1"/>
    <col min="22" max="22" width="11.625" style="1" customWidth="1"/>
    <col min="23" max="23" width="8.625" style="1" customWidth="1"/>
    <col min="24" max="16384" width="9" style="1"/>
  </cols>
  <sheetData>
    <row r="1" spans="1:22" ht="15" customHeight="1" x14ac:dyDescent="0.4">
      <c r="A1" s="27">
        <v>1</v>
      </c>
      <c r="K1" s="111" t="str">
        <f>IF(A1&gt;L6," ",A1&amp;"/"&amp;L6)</f>
        <v>1/1</v>
      </c>
      <c r="L1" s="71"/>
      <c r="N1" s="23" t="s">
        <v>149</v>
      </c>
      <c r="P1" s="22"/>
      <c r="Q1" s="22"/>
      <c r="R1" s="22"/>
      <c r="S1" s="22"/>
      <c r="T1" s="22"/>
      <c r="U1" s="22"/>
      <c r="V1" s="22"/>
    </row>
    <row r="2" spans="1:22" ht="9.75" customHeight="1" x14ac:dyDescent="0.4">
      <c r="P2" s="22"/>
      <c r="Q2" s="22"/>
      <c r="R2" s="22"/>
      <c r="S2" s="22"/>
      <c r="T2" s="22"/>
      <c r="U2" s="22"/>
      <c r="V2" s="22"/>
    </row>
    <row r="3" spans="1:22" ht="15" customHeight="1" x14ac:dyDescent="0.4">
      <c r="C3" s="19"/>
      <c r="D3" s="19"/>
      <c r="E3" s="19"/>
      <c r="F3" s="19"/>
      <c r="G3" s="24" t="s">
        <v>107</v>
      </c>
      <c r="H3" s="19"/>
      <c r="I3" s="19"/>
      <c r="J3" s="19"/>
      <c r="K3" s="19"/>
      <c r="L3" s="19"/>
      <c r="N3" s="29" t="s">
        <v>194</v>
      </c>
      <c r="O3" s="23" t="s">
        <v>195</v>
      </c>
      <c r="P3" s="22"/>
      <c r="Q3" s="22"/>
      <c r="R3" s="22"/>
      <c r="S3" s="22"/>
      <c r="T3" s="22"/>
      <c r="U3" s="22"/>
      <c r="V3" s="22"/>
    </row>
    <row r="4" spans="1:22" ht="15" customHeight="1" x14ac:dyDescent="0.15">
      <c r="B4" s="14"/>
      <c r="C4" s="14"/>
      <c r="D4" s="14"/>
      <c r="E4" s="14"/>
      <c r="F4" s="14"/>
      <c r="G4" s="14"/>
      <c r="H4" s="14"/>
      <c r="I4" s="14"/>
      <c r="J4" s="177">
        <v>45961</v>
      </c>
      <c r="K4" s="178"/>
      <c r="L4" s="178"/>
      <c r="N4" s="29" t="s">
        <v>196</v>
      </c>
      <c r="O4" s="23" t="s">
        <v>197</v>
      </c>
      <c r="P4" s="22"/>
      <c r="Q4" s="22"/>
      <c r="R4" s="22"/>
      <c r="S4" s="22"/>
      <c r="T4" s="22"/>
      <c r="U4" s="22"/>
      <c r="V4" s="22"/>
    </row>
    <row r="5" spans="1:22" ht="27" customHeight="1" x14ac:dyDescent="0.15">
      <c r="B5" s="69" t="s">
        <v>184</v>
      </c>
      <c r="C5" s="68"/>
      <c r="D5" s="68"/>
      <c r="E5" s="68"/>
      <c r="F5" s="68"/>
      <c r="G5" s="68"/>
      <c r="H5" s="68"/>
      <c r="I5" s="68"/>
      <c r="J5" s="68"/>
      <c r="K5" s="17"/>
      <c r="L5" s="20"/>
      <c r="P5" s="22"/>
      <c r="Q5" s="22"/>
      <c r="R5" s="22"/>
      <c r="S5" s="22"/>
      <c r="T5" s="22"/>
      <c r="U5" s="22"/>
      <c r="V5" s="22"/>
    </row>
    <row r="6" spans="1:22" ht="18" customHeight="1" thickBot="1" x14ac:dyDescent="0.2">
      <c r="B6" s="68"/>
      <c r="C6" s="68"/>
      <c r="D6" s="68"/>
      <c r="E6" s="68"/>
      <c r="F6" s="68"/>
      <c r="G6" s="68"/>
      <c r="H6" s="68"/>
      <c r="I6" s="68"/>
      <c r="J6" s="68"/>
      <c r="K6" s="26" t="s">
        <v>145</v>
      </c>
      <c r="L6" s="25">
        <v>1</v>
      </c>
      <c r="N6" s="30" t="s">
        <v>146</v>
      </c>
      <c r="O6" s="67" t="s">
        <v>147</v>
      </c>
      <c r="P6" s="68"/>
      <c r="Q6" s="68"/>
      <c r="R6" s="68"/>
      <c r="S6" s="68"/>
      <c r="T6" s="68"/>
      <c r="U6" s="68"/>
      <c r="V6" s="68"/>
    </row>
    <row r="7" spans="1:22" ht="20.100000000000001" customHeight="1" thickTop="1" thickBot="1" x14ac:dyDescent="0.45">
      <c r="B7" s="85" t="s">
        <v>68</v>
      </c>
      <c r="C7" s="115"/>
      <c r="D7" s="115"/>
      <c r="E7" s="147"/>
      <c r="F7" s="148"/>
      <c r="G7" s="148"/>
      <c r="H7" s="149"/>
      <c r="I7" s="46" t="s">
        <v>158</v>
      </c>
      <c r="J7" s="144"/>
      <c r="K7" s="145"/>
      <c r="L7" s="146"/>
      <c r="P7" s="22"/>
      <c r="Q7" s="22"/>
      <c r="R7" s="22"/>
      <c r="S7" s="22"/>
      <c r="T7" s="22"/>
      <c r="U7" s="22"/>
      <c r="V7" s="22"/>
    </row>
    <row r="8" spans="1:22" ht="20.100000000000001" customHeight="1" thickTop="1" x14ac:dyDescent="0.4">
      <c r="B8" s="136" t="s">
        <v>166</v>
      </c>
      <c r="C8" s="110"/>
      <c r="D8" s="138"/>
      <c r="E8" s="47" t="s">
        <v>167</v>
      </c>
      <c r="F8" s="151"/>
      <c r="G8" s="151"/>
      <c r="H8" s="151"/>
      <c r="I8" s="38" t="s">
        <v>170</v>
      </c>
      <c r="J8" s="150"/>
      <c r="K8" s="80"/>
      <c r="L8" s="81"/>
      <c r="N8" s="36"/>
      <c r="P8" s="22"/>
      <c r="Q8" s="22"/>
      <c r="R8" s="22"/>
      <c r="S8" s="22"/>
      <c r="T8" s="22"/>
      <c r="U8" s="22"/>
      <c r="V8" s="22"/>
    </row>
    <row r="9" spans="1:22" ht="20.100000000000001" customHeight="1" thickBot="1" x14ac:dyDescent="0.45">
      <c r="B9" s="136" t="s">
        <v>176</v>
      </c>
      <c r="C9" s="110"/>
      <c r="D9" s="138"/>
      <c r="E9" s="142"/>
      <c r="F9" s="143"/>
      <c r="G9" s="143"/>
      <c r="H9" s="143"/>
      <c r="I9" s="143"/>
      <c r="J9" s="48" t="s">
        <v>181</v>
      </c>
      <c r="K9" s="39"/>
      <c r="L9" s="40"/>
      <c r="N9" s="36" t="s">
        <v>177</v>
      </c>
      <c r="O9" s="23" t="s">
        <v>178</v>
      </c>
      <c r="P9" s="22"/>
      <c r="Q9" s="22"/>
      <c r="R9" s="22"/>
      <c r="S9" s="22"/>
      <c r="T9" s="22"/>
      <c r="U9" s="22"/>
      <c r="V9" s="22"/>
    </row>
    <row r="10" spans="1:22" ht="20.100000000000001" customHeight="1" thickTop="1" thickBot="1" x14ac:dyDescent="0.45">
      <c r="B10" s="122" t="s">
        <v>108</v>
      </c>
      <c r="C10" s="123"/>
      <c r="D10" s="123"/>
      <c r="E10" s="49" t="s">
        <v>168</v>
      </c>
      <c r="F10" s="50" t="str">
        <f>IF(E10="変　更","変更理由","")</f>
        <v/>
      </c>
      <c r="G10" s="134"/>
      <c r="H10" s="134"/>
      <c r="I10" s="134"/>
      <c r="J10" s="134"/>
      <c r="K10" s="134"/>
      <c r="L10" s="135"/>
      <c r="N10" s="36" t="s">
        <v>138</v>
      </c>
      <c r="O10" s="41" t="s">
        <v>116</v>
      </c>
      <c r="P10" s="35"/>
      <c r="Q10" s="35"/>
      <c r="R10" s="35"/>
      <c r="S10" s="35"/>
      <c r="T10" s="35"/>
      <c r="U10" s="35"/>
      <c r="V10" s="35"/>
    </row>
    <row r="11" spans="1:22" ht="16.5" customHeight="1" x14ac:dyDescent="0.4">
      <c r="B11" s="124" t="s">
        <v>111</v>
      </c>
      <c r="C11" s="125"/>
      <c r="D11" s="125"/>
      <c r="E11" s="126"/>
      <c r="F11" s="126"/>
      <c r="G11" s="126"/>
      <c r="H11" s="126"/>
      <c r="I11" s="126"/>
      <c r="J11" s="126"/>
      <c r="K11" s="126"/>
      <c r="L11" s="127"/>
      <c r="N11" s="33"/>
      <c r="O11" s="35"/>
      <c r="P11" s="35"/>
      <c r="Q11" s="35"/>
      <c r="R11" s="35"/>
      <c r="S11" s="35"/>
      <c r="T11" s="35"/>
      <c r="U11" s="35"/>
      <c r="V11" s="35"/>
    </row>
    <row r="12" spans="1:22" ht="51.75" customHeight="1" thickBot="1" x14ac:dyDescent="0.45">
      <c r="B12" s="128" t="s">
        <v>199</v>
      </c>
      <c r="C12" s="129"/>
      <c r="D12" s="130" t="str">
        <f>VLOOKUP(B12,'地場産品基準、関連資料'!$A$3:$B$16,2,FALSE)</f>
        <v>　　　</v>
      </c>
      <c r="E12" s="131"/>
      <c r="F12" s="132"/>
      <c r="G12" s="132"/>
      <c r="H12" s="132"/>
      <c r="I12" s="132"/>
      <c r="J12" s="132"/>
      <c r="K12" s="132"/>
      <c r="L12" s="133"/>
      <c r="N12" s="29" t="s">
        <v>139</v>
      </c>
      <c r="O12" s="161" t="s">
        <v>153</v>
      </c>
      <c r="P12" s="162"/>
      <c r="Q12" s="162"/>
      <c r="R12" s="162"/>
      <c r="S12" s="162"/>
      <c r="T12" s="162"/>
      <c r="U12" s="162"/>
      <c r="V12" s="162"/>
    </row>
    <row r="13" spans="1:22" ht="14.1" customHeight="1" thickTop="1" x14ac:dyDescent="0.4">
      <c r="B13" s="85" t="s">
        <v>0</v>
      </c>
      <c r="C13" s="86"/>
      <c r="D13" s="87"/>
      <c r="E13" s="88"/>
      <c r="F13" s="119" t="s">
        <v>106</v>
      </c>
      <c r="G13" s="120"/>
      <c r="H13" s="120"/>
      <c r="I13" s="120"/>
      <c r="J13" s="120"/>
      <c r="K13" s="120"/>
      <c r="L13" s="121"/>
      <c r="O13" s="23" t="s">
        <v>162</v>
      </c>
      <c r="P13" s="22"/>
      <c r="Q13" s="22"/>
      <c r="R13" s="22"/>
      <c r="S13" s="22"/>
      <c r="T13" s="22"/>
      <c r="U13" s="22"/>
      <c r="V13" s="22"/>
    </row>
    <row r="14" spans="1:22" ht="20.100000000000001" customHeight="1" thickBot="1" x14ac:dyDescent="0.45">
      <c r="B14" s="94" t="s">
        <v>1</v>
      </c>
      <c r="C14" s="95"/>
      <c r="D14" s="95"/>
      <c r="E14" s="96"/>
      <c r="F14" s="116"/>
      <c r="G14" s="117"/>
      <c r="H14" s="117"/>
      <c r="I14" s="117"/>
      <c r="J14" s="117"/>
      <c r="K14" s="117"/>
      <c r="L14" s="118"/>
      <c r="N14" s="29" t="s">
        <v>159</v>
      </c>
      <c r="O14" s="23" t="s">
        <v>160</v>
      </c>
      <c r="P14" s="22"/>
      <c r="Q14" s="22"/>
      <c r="R14" s="22"/>
      <c r="S14" s="22"/>
      <c r="T14" s="22"/>
      <c r="U14" s="22"/>
      <c r="V14" s="22"/>
    </row>
    <row r="15" spans="1:22" ht="20.100000000000001" customHeight="1" thickTop="1" x14ac:dyDescent="0.4">
      <c r="B15" s="136" t="s">
        <v>2</v>
      </c>
      <c r="C15" s="137"/>
      <c r="D15" s="137"/>
      <c r="E15" s="138"/>
      <c r="F15" s="97"/>
      <c r="G15" s="97"/>
      <c r="H15" s="97"/>
      <c r="I15" s="97"/>
      <c r="J15" s="97"/>
      <c r="K15" s="97"/>
      <c r="L15" s="98"/>
      <c r="N15" s="29" t="s">
        <v>163</v>
      </c>
      <c r="O15" s="23" t="s">
        <v>161</v>
      </c>
      <c r="P15" s="22"/>
      <c r="Q15" s="22"/>
      <c r="R15" s="22"/>
      <c r="S15" s="22"/>
      <c r="T15" s="22"/>
      <c r="U15" s="22"/>
      <c r="V15" s="22"/>
    </row>
    <row r="16" spans="1:22" ht="24" customHeight="1" x14ac:dyDescent="0.4">
      <c r="B16" s="92" t="s">
        <v>40</v>
      </c>
      <c r="C16" s="137"/>
      <c r="D16" s="137"/>
      <c r="E16" s="138"/>
      <c r="F16" s="114"/>
      <c r="G16" s="166"/>
      <c r="H16" s="112" t="s">
        <v>41</v>
      </c>
      <c r="I16" s="163"/>
      <c r="J16" s="164"/>
      <c r="K16" s="164"/>
      <c r="L16" s="165"/>
      <c r="N16" s="29" t="s">
        <v>140</v>
      </c>
      <c r="O16" s="23" t="s">
        <v>200</v>
      </c>
      <c r="P16" s="22"/>
      <c r="Q16" s="22"/>
      <c r="R16" s="22"/>
      <c r="S16" s="22"/>
      <c r="T16" s="22"/>
      <c r="U16" s="22"/>
      <c r="V16" s="22"/>
    </row>
    <row r="17" spans="2:22" ht="23.1" customHeight="1" x14ac:dyDescent="0.4">
      <c r="B17" s="136" t="s">
        <v>3</v>
      </c>
      <c r="C17" s="137"/>
      <c r="D17" s="137"/>
      <c r="E17" s="138"/>
      <c r="F17" s="114"/>
      <c r="G17" s="110"/>
      <c r="H17" s="112" t="s">
        <v>182</v>
      </c>
      <c r="I17" s="113"/>
      <c r="J17" s="139"/>
      <c r="K17" s="139"/>
      <c r="L17" s="140"/>
      <c r="N17" s="29" t="s">
        <v>141</v>
      </c>
      <c r="O17" s="23" t="s">
        <v>118</v>
      </c>
      <c r="P17" s="22"/>
      <c r="Q17" s="22"/>
      <c r="R17" s="22"/>
      <c r="S17" s="22"/>
      <c r="T17" s="22"/>
      <c r="U17" s="22"/>
      <c r="V17" s="22"/>
    </row>
    <row r="18" spans="2:22" ht="20.100000000000001" customHeight="1" x14ac:dyDescent="0.4">
      <c r="B18" s="136" t="s">
        <v>37</v>
      </c>
      <c r="C18" s="137"/>
      <c r="D18" s="137"/>
      <c r="E18" s="138"/>
      <c r="F18" s="141"/>
      <c r="G18" s="110"/>
      <c r="H18" s="112" t="s">
        <v>134</v>
      </c>
      <c r="I18" s="113"/>
      <c r="J18" s="114"/>
      <c r="K18" s="114"/>
      <c r="L18" s="100"/>
      <c r="N18" s="32" t="s">
        <v>172</v>
      </c>
      <c r="O18" s="23" t="s">
        <v>119</v>
      </c>
      <c r="Q18" s="22"/>
      <c r="R18" s="22"/>
      <c r="S18" s="22"/>
      <c r="T18" s="22"/>
      <c r="U18" s="22"/>
      <c r="V18" s="22"/>
    </row>
    <row r="19" spans="2:22" ht="24" customHeight="1" x14ac:dyDescent="0.4">
      <c r="B19" s="92" t="s">
        <v>110</v>
      </c>
      <c r="C19" s="80"/>
      <c r="D19" s="80"/>
      <c r="E19" s="93"/>
      <c r="F19" s="99"/>
      <c r="G19" s="110"/>
      <c r="H19" s="112" t="s">
        <v>69</v>
      </c>
      <c r="I19" s="138"/>
      <c r="J19" s="99"/>
      <c r="K19" s="99"/>
      <c r="L19" s="100"/>
      <c r="N19" s="29" t="s">
        <v>174</v>
      </c>
      <c r="O19" s="23" t="s">
        <v>175</v>
      </c>
      <c r="P19" s="34"/>
      <c r="Q19" s="34"/>
      <c r="R19" s="34"/>
      <c r="S19" s="34"/>
      <c r="T19" s="34"/>
      <c r="U19" s="34"/>
      <c r="V19" s="34"/>
    </row>
    <row r="20" spans="2:22" ht="24" customHeight="1" x14ac:dyDescent="0.4">
      <c r="B20" s="92" t="s">
        <v>157</v>
      </c>
      <c r="C20" s="137"/>
      <c r="D20" s="137"/>
      <c r="E20" s="138"/>
      <c r="F20" s="114"/>
      <c r="G20" s="110"/>
      <c r="H20" s="110"/>
      <c r="I20" s="110"/>
      <c r="J20" s="110"/>
      <c r="K20" s="110"/>
      <c r="L20" s="100"/>
      <c r="N20" s="31" t="s">
        <v>171</v>
      </c>
      <c r="O20" s="105" t="s">
        <v>137</v>
      </c>
      <c r="P20" s="68"/>
      <c r="Q20" s="68"/>
      <c r="R20" s="68"/>
      <c r="S20" s="68"/>
      <c r="T20" s="68"/>
      <c r="U20" s="68"/>
      <c r="V20" s="68"/>
    </row>
    <row r="21" spans="2:22" ht="30" customHeight="1" x14ac:dyDescent="0.4">
      <c r="B21" s="89" t="s">
        <v>148</v>
      </c>
      <c r="C21" s="90"/>
      <c r="D21" s="90"/>
      <c r="E21" s="91"/>
      <c r="F21" s="158"/>
      <c r="G21" s="159"/>
      <c r="H21" s="159"/>
      <c r="I21" s="159"/>
      <c r="J21" s="159"/>
      <c r="K21" s="159"/>
      <c r="L21" s="160"/>
      <c r="O21" s="68"/>
      <c r="P21" s="68"/>
      <c r="Q21" s="68"/>
      <c r="R21" s="68"/>
      <c r="S21" s="68"/>
      <c r="T21" s="68"/>
      <c r="U21" s="68"/>
      <c r="V21" s="68"/>
    </row>
    <row r="22" spans="2:22" ht="20.100000000000001" customHeight="1" x14ac:dyDescent="0.4">
      <c r="B22" s="152" t="s">
        <v>165</v>
      </c>
      <c r="C22" s="153"/>
      <c r="D22" s="153"/>
      <c r="E22" s="154"/>
      <c r="F22" s="155" t="s">
        <v>164</v>
      </c>
      <c r="G22" s="156"/>
      <c r="H22" s="156"/>
      <c r="I22" s="156"/>
      <c r="J22" s="156"/>
      <c r="K22" s="156"/>
      <c r="L22" s="157"/>
      <c r="O22" s="68"/>
      <c r="P22" s="68"/>
      <c r="Q22" s="68"/>
      <c r="R22" s="68"/>
      <c r="S22" s="68"/>
      <c r="T22" s="68"/>
      <c r="U22" s="68"/>
      <c r="V22" s="68"/>
    </row>
    <row r="23" spans="2:22" ht="20.100000000000001" customHeight="1" thickBot="1" x14ac:dyDescent="0.45">
      <c r="B23" s="101" t="s">
        <v>173</v>
      </c>
      <c r="C23" s="102"/>
      <c r="D23" s="102"/>
      <c r="E23" s="102"/>
      <c r="F23" s="103"/>
      <c r="G23" s="103"/>
      <c r="H23" s="103"/>
      <c r="I23" s="103"/>
      <c r="J23" s="103"/>
      <c r="K23" s="103"/>
      <c r="L23" s="104"/>
      <c r="N23" s="29" t="s">
        <v>142</v>
      </c>
      <c r="O23" s="23" t="s">
        <v>122</v>
      </c>
      <c r="P23" s="22"/>
      <c r="Q23" s="22"/>
      <c r="R23" s="22"/>
      <c r="S23" s="22"/>
      <c r="T23" s="22"/>
      <c r="U23" s="22"/>
      <c r="V23" s="22"/>
    </row>
    <row r="24" spans="2:22" ht="6" customHeight="1" thickBot="1" x14ac:dyDescent="0.45">
      <c r="N24" s="36"/>
      <c r="P24" s="22"/>
      <c r="Q24" s="22"/>
      <c r="R24" s="22"/>
      <c r="S24" s="22"/>
      <c r="T24" s="22"/>
      <c r="U24" s="22"/>
      <c r="V24" s="22"/>
    </row>
    <row r="25" spans="2:22" ht="20.100000000000001" customHeight="1" x14ac:dyDescent="0.4">
      <c r="B25" s="107" t="s">
        <v>185</v>
      </c>
      <c r="C25" s="108"/>
      <c r="D25" s="108"/>
      <c r="E25" s="108"/>
      <c r="F25" s="108"/>
      <c r="G25" s="108"/>
      <c r="H25" s="108"/>
      <c r="I25" s="108"/>
      <c r="J25" s="108"/>
      <c r="K25" s="108"/>
      <c r="L25" s="109"/>
      <c r="P25" s="21"/>
      <c r="Q25" s="21"/>
      <c r="R25" s="21"/>
      <c r="S25" s="21"/>
      <c r="T25" s="21"/>
      <c r="U25" s="21"/>
      <c r="V25" s="21"/>
    </row>
    <row r="26" spans="2:22" ht="50.1" customHeight="1" x14ac:dyDescent="0.4">
      <c r="B26" s="15" t="s">
        <v>53</v>
      </c>
      <c r="C26" s="76" t="e">
        <f>VLOOKUP(B12,'地場産品基準、関連資料'!$A$3:$F$15,4,FALSE)</f>
        <v>#N/A</v>
      </c>
      <c r="D26" s="77"/>
      <c r="E26" s="77"/>
      <c r="F26" s="77"/>
      <c r="G26" s="77"/>
      <c r="H26" s="77"/>
      <c r="I26" s="77"/>
      <c r="J26" s="77"/>
      <c r="K26" s="77"/>
      <c r="L26" s="78"/>
      <c r="N26" s="70" t="s">
        <v>78</v>
      </c>
      <c r="O26" s="105" t="e">
        <f>VLOOKUP(B12,'地場産品基準、関連資料'!$A$3:$J$15,8,FALSE)</f>
        <v>#N/A</v>
      </c>
      <c r="P26" s="73"/>
      <c r="Q26" s="73"/>
      <c r="R26" s="73"/>
      <c r="S26" s="73"/>
      <c r="T26" s="73"/>
      <c r="U26" s="73"/>
      <c r="V26" s="73"/>
    </row>
    <row r="27" spans="2:22" ht="45" customHeight="1" x14ac:dyDescent="0.4">
      <c r="B27" s="15" t="s">
        <v>50</v>
      </c>
      <c r="C27" s="106"/>
      <c r="D27" s="77"/>
      <c r="E27" s="77"/>
      <c r="F27" s="77"/>
      <c r="G27" s="77"/>
      <c r="H27" s="77"/>
      <c r="I27" s="77"/>
      <c r="J27" s="77"/>
      <c r="K27" s="77"/>
      <c r="L27" s="78"/>
      <c r="N27" s="71"/>
      <c r="O27" s="73"/>
      <c r="P27" s="73"/>
      <c r="Q27" s="73"/>
      <c r="R27" s="73"/>
      <c r="S27" s="73"/>
      <c r="T27" s="73"/>
      <c r="U27" s="73"/>
      <c r="V27" s="73"/>
    </row>
    <row r="28" spans="2:22" ht="50.1" customHeight="1" x14ac:dyDescent="0.4">
      <c r="B28" s="15" t="s">
        <v>54</v>
      </c>
      <c r="C28" s="76" t="e">
        <f>VLOOKUP(B12,'地場産品基準、関連資料'!$A$3:$F$15,5,FALSE)</f>
        <v>#N/A</v>
      </c>
      <c r="D28" s="77"/>
      <c r="E28" s="77"/>
      <c r="F28" s="77"/>
      <c r="G28" s="77"/>
      <c r="H28" s="77"/>
      <c r="I28" s="77"/>
      <c r="J28" s="77"/>
      <c r="K28" s="77"/>
      <c r="L28" s="78"/>
      <c r="M28" s="17"/>
      <c r="N28" s="70" t="s">
        <v>79</v>
      </c>
      <c r="O28" s="72" t="e">
        <f>VLOOKUP(B12,'地場産品基準、関連資料'!$A$3:$J$15,9,FALSE)</f>
        <v>#N/A</v>
      </c>
      <c r="P28" s="73"/>
      <c r="Q28" s="73"/>
      <c r="R28" s="73"/>
      <c r="S28" s="73"/>
      <c r="T28" s="73"/>
      <c r="U28" s="73"/>
      <c r="V28" s="73"/>
    </row>
    <row r="29" spans="2:22" ht="45" customHeight="1" x14ac:dyDescent="0.4">
      <c r="B29" s="15" t="s">
        <v>50</v>
      </c>
      <c r="C29" s="106"/>
      <c r="D29" s="77"/>
      <c r="E29" s="77"/>
      <c r="F29" s="77"/>
      <c r="G29" s="77"/>
      <c r="H29" s="77"/>
      <c r="I29" s="77"/>
      <c r="J29" s="77"/>
      <c r="K29" s="77"/>
      <c r="L29" s="78"/>
      <c r="N29" s="71"/>
      <c r="O29" s="73"/>
      <c r="P29" s="73"/>
      <c r="Q29" s="73"/>
      <c r="R29" s="73"/>
      <c r="S29" s="73"/>
      <c r="T29" s="73"/>
      <c r="U29" s="73"/>
      <c r="V29" s="73"/>
    </row>
    <row r="30" spans="2:22" ht="49.5" customHeight="1" x14ac:dyDescent="0.4">
      <c r="B30" s="15" t="s">
        <v>55</v>
      </c>
      <c r="C30" s="76" t="e">
        <f>VLOOKUP(B12,'地場産品基準、関連資料'!$A$3:$F$15,6,FALSE)</f>
        <v>#N/A</v>
      </c>
      <c r="D30" s="77"/>
      <c r="E30" s="77"/>
      <c r="F30" s="77"/>
      <c r="G30" s="77"/>
      <c r="H30" s="77"/>
      <c r="I30" s="77"/>
      <c r="J30" s="77"/>
      <c r="K30" s="77"/>
      <c r="L30" s="78"/>
      <c r="M30" s="17"/>
      <c r="N30" s="70" t="s">
        <v>80</v>
      </c>
      <c r="O30" s="72" t="e">
        <f>VLOOKUP(B12,'地場産品基準、関連資料'!$A$3:$J$15,10,FALSE)</f>
        <v>#N/A</v>
      </c>
      <c r="P30" s="74"/>
      <c r="Q30" s="74"/>
      <c r="R30" s="74"/>
      <c r="S30" s="74"/>
      <c r="T30" s="74"/>
      <c r="U30" s="75"/>
      <c r="V30" s="75"/>
    </row>
    <row r="31" spans="2:22" ht="45" customHeight="1" thickBot="1" x14ac:dyDescent="0.45">
      <c r="B31" s="16" t="s">
        <v>50</v>
      </c>
      <c r="C31" s="180"/>
      <c r="D31" s="181"/>
      <c r="E31" s="181"/>
      <c r="F31" s="181"/>
      <c r="G31" s="181"/>
      <c r="H31" s="181"/>
      <c r="I31" s="181"/>
      <c r="J31" s="181"/>
      <c r="K31" s="181"/>
      <c r="L31" s="182"/>
      <c r="N31" s="71"/>
      <c r="O31" s="75"/>
      <c r="P31" s="75"/>
      <c r="Q31" s="75"/>
      <c r="R31" s="75"/>
      <c r="S31" s="75"/>
      <c r="T31" s="75"/>
      <c r="U31" s="75"/>
      <c r="V31" s="75"/>
    </row>
    <row r="33" spans="1:22" ht="15" customHeight="1" x14ac:dyDescent="0.4">
      <c r="A33" s="27">
        <f>+A1+1</f>
        <v>2</v>
      </c>
      <c r="K33" s="111" t="str">
        <f>IF(A33&gt;$L$6," ",A33&amp;"/"&amp;L38)</f>
        <v xml:space="preserve"> </v>
      </c>
      <c r="L33" s="71"/>
      <c r="N33" s="23" t="s">
        <v>149</v>
      </c>
      <c r="P33" s="22"/>
      <c r="Q33" s="22"/>
      <c r="R33" s="22"/>
      <c r="S33" s="22"/>
      <c r="T33" s="22"/>
      <c r="U33" s="22"/>
      <c r="V33" s="22"/>
    </row>
    <row r="34" spans="1:22" ht="9.75" customHeight="1" x14ac:dyDescent="0.4">
      <c r="N34" s="36"/>
      <c r="P34" s="22"/>
      <c r="Q34" s="22"/>
      <c r="R34" s="22"/>
      <c r="S34" s="22"/>
      <c r="T34" s="22"/>
      <c r="U34" s="22"/>
      <c r="V34" s="22"/>
    </row>
    <row r="35" spans="1:22" ht="15" customHeight="1" x14ac:dyDescent="0.4">
      <c r="C35" s="19"/>
      <c r="D35" s="19"/>
      <c r="E35" s="19"/>
      <c r="F35" s="19"/>
      <c r="G35" s="24" t="s">
        <v>107</v>
      </c>
      <c r="H35" s="19"/>
      <c r="I35" s="19"/>
      <c r="J35" s="19"/>
      <c r="K35" s="19"/>
      <c r="L35" s="19"/>
      <c r="N35" s="36"/>
      <c r="O35" s="111" t="s">
        <v>193</v>
      </c>
      <c r="P35" s="71"/>
      <c r="Q35" s="22"/>
      <c r="R35" s="22"/>
      <c r="S35" s="22"/>
      <c r="T35" s="22"/>
      <c r="U35" s="22"/>
      <c r="V35" s="22"/>
    </row>
    <row r="36" spans="1:22" ht="15" customHeight="1" x14ac:dyDescent="0.15">
      <c r="B36" s="19"/>
      <c r="C36" s="19"/>
      <c r="D36" s="19"/>
      <c r="E36" s="19"/>
      <c r="F36" s="19"/>
      <c r="G36" s="19"/>
      <c r="H36" s="19"/>
      <c r="I36" s="19"/>
      <c r="J36" s="177" t="str">
        <f>IF(A33&gt;$L$6," ",'様式２ 返礼品明細(No.1～10)'!$J$4)</f>
        <v xml:space="preserve"> </v>
      </c>
      <c r="K36" s="178">
        <f>IF(K38="","",'様式２ 返礼品明細(No.1～10)'!$J$4)</f>
        <v>45961</v>
      </c>
      <c r="L36" s="178" t="str">
        <f>IF(L38="","",'様式２ 返礼品明細(No.1～10)'!$J$4)</f>
        <v/>
      </c>
      <c r="N36" s="36"/>
      <c r="P36" s="22"/>
      <c r="Q36" s="22"/>
      <c r="R36" s="22"/>
      <c r="S36" s="22"/>
      <c r="T36" s="22"/>
      <c r="U36" s="22"/>
      <c r="V36" s="22"/>
    </row>
    <row r="37" spans="1:22" ht="27" customHeight="1" x14ac:dyDescent="0.15">
      <c r="B37" s="69" t="str">
        <f t="shared" ref="B37" si="0">$B$5</f>
        <v>※この申請書はお礼品ごとに作成してください。
※セット品で個々の品に販売実績がある場合、本書を個別に作成してください。
※変更の場合は、二重枠内と変更部分のみ記載し、前回の申請書を添付してください。</v>
      </c>
      <c r="C37" s="68"/>
      <c r="D37" s="68"/>
      <c r="E37" s="68"/>
      <c r="F37" s="68"/>
      <c r="G37" s="68"/>
      <c r="H37" s="68"/>
      <c r="I37" s="68"/>
      <c r="J37" s="68"/>
      <c r="K37" s="17"/>
      <c r="L37" s="28"/>
      <c r="N37" s="36"/>
      <c r="P37" s="22"/>
      <c r="Q37" s="22"/>
      <c r="R37" s="22"/>
      <c r="S37" s="22"/>
      <c r="T37" s="22"/>
      <c r="U37" s="22"/>
      <c r="V37" s="22"/>
    </row>
    <row r="38" spans="1:22" ht="18" customHeight="1" thickBot="1" x14ac:dyDescent="0.2">
      <c r="B38" s="68"/>
      <c r="C38" s="68"/>
      <c r="D38" s="68"/>
      <c r="E38" s="68"/>
      <c r="F38" s="68"/>
      <c r="G38" s="68"/>
      <c r="H38" s="68"/>
      <c r="I38" s="68"/>
      <c r="J38" s="68"/>
      <c r="K38" s="26" t="s">
        <v>145</v>
      </c>
      <c r="L38" s="25" t="str">
        <f>IF(A33&gt;'様式２ 返礼品明細(No.1～10)'!$L$6,"",'様式２ 返礼品明細(No.1～10)'!$L$6)</f>
        <v/>
      </c>
      <c r="N38" s="30" t="s">
        <v>146</v>
      </c>
      <c r="O38" s="67" t="s">
        <v>147</v>
      </c>
      <c r="P38" s="68"/>
      <c r="Q38" s="68"/>
      <c r="R38" s="68"/>
      <c r="S38" s="68"/>
      <c r="T38" s="68"/>
      <c r="U38" s="68"/>
      <c r="V38" s="68"/>
    </row>
    <row r="39" spans="1:22" ht="20.100000000000001" customHeight="1" thickTop="1" thickBot="1" x14ac:dyDescent="0.45">
      <c r="B39" s="85" t="s">
        <v>68</v>
      </c>
      <c r="C39" s="115"/>
      <c r="D39" s="115"/>
      <c r="E39" s="147"/>
      <c r="F39" s="148"/>
      <c r="G39" s="148"/>
      <c r="H39" s="149"/>
      <c r="I39" s="46" t="s">
        <v>158</v>
      </c>
      <c r="J39" s="144"/>
      <c r="K39" s="145"/>
      <c r="L39" s="146"/>
      <c r="N39" s="36"/>
      <c r="P39" s="22"/>
      <c r="Q39" s="22"/>
      <c r="R39" s="22"/>
      <c r="S39" s="22"/>
      <c r="T39" s="22"/>
      <c r="U39" s="22"/>
      <c r="V39" s="22"/>
    </row>
    <row r="40" spans="1:22" ht="20.100000000000001" customHeight="1" thickTop="1" x14ac:dyDescent="0.4">
      <c r="B40" s="136" t="s">
        <v>166</v>
      </c>
      <c r="C40" s="110"/>
      <c r="D40" s="138"/>
      <c r="E40" s="47" t="s">
        <v>167</v>
      </c>
      <c r="F40" s="151"/>
      <c r="G40" s="151"/>
      <c r="H40" s="151"/>
      <c r="I40" s="38" t="s">
        <v>170</v>
      </c>
      <c r="J40" s="150"/>
      <c r="K40" s="80"/>
      <c r="L40" s="81"/>
      <c r="N40" s="36"/>
      <c r="P40" s="22"/>
      <c r="Q40" s="22"/>
      <c r="R40" s="22"/>
      <c r="S40" s="22"/>
      <c r="T40" s="22"/>
      <c r="U40" s="22"/>
      <c r="V40" s="22"/>
    </row>
    <row r="41" spans="1:22" ht="20.100000000000001" customHeight="1" thickBot="1" x14ac:dyDescent="0.45">
      <c r="B41" s="136" t="s">
        <v>176</v>
      </c>
      <c r="C41" s="110"/>
      <c r="D41" s="138"/>
      <c r="E41" s="142"/>
      <c r="F41" s="143"/>
      <c r="G41" s="143"/>
      <c r="H41" s="143"/>
      <c r="I41" s="143"/>
      <c r="J41" s="48" t="s">
        <v>181</v>
      </c>
      <c r="K41" s="39"/>
      <c r="L41" s="40"/>
      <c r="N41" s="36" t="s">
        <v>177</v>
      </c>
      <c r="O41" s="23" t="s">
        <v>178</v>
      </c>
      <c r="P41" s="22"/>
      <c r="Q41" s="22"/>
      <c r="R41" s="22"/>
      <c r="S41" s="22"/>
      <c r="T41" s="22"/>
      <c r="U41" s="22"/>
      <c r="V41" s="22"/>
    </row>
    <row r="42" spans="1:22" ht="20.100000000000001" customHeight="1" thickTop="1" thickBot="1" x14ac:dyDescent="0.45">
      <c r="B42" s="122" t="s">
        <v>108</v>
      </c>
      <c r="C42" s="123"/>
      <c r="D42" s="123"/>
      <c r="E42" s="49" t="s">
        <v>168</v>
      </c>
      <c r="F42" s="50" t="str">
        <f>IF(E42="変　更","変更理由","")</f>
        <v/>
      </c>
      <c r="G42" s="134"/>
      <c r="H42" s="134"/>
      <c r="I42" s="134"/>
      <c r="J42" s="134"/>
      <c r="K42" s="134"/>
      <c r="L42" s="135"/>
      <c r="N42" s="36" t="s">
        <v>108</v>
      </c>
      <c r="O42" s="41" t="s">
        <v>116</v>
      </c>
      <c r="P42" s="45"/>
      <c r="Q42" s="45"/>
      <c r="R42" s="45"/>
      <c r="S42" s="45"/>
      <c r="T42" s="45"/>
      <c r="U42" s="45"/>
      <c r="V42" s="45"/>
    </row>
    <row r="43" spans="1:22" ht="16.5" customHeight="1" x14ac:dyDescent="0.4">
      <c r="B43" s="124" t="s">
        <v>111</v>
      </c>
      <c r="C43" s="125"/>
      <c r="D43" s="125"/>
      <c r="E43" s="126"/>
      <c r="F43" s="126"/>
      <c r="G43" s="126"/>
      <c r="H43" s="126"/>
      <c r="I43" s="126"/>
      <c r="J43" s="126"/>
      <c r="K43" s="126"/>
      <c r="L43" s="127"/>
      <c r="N43" s="44"/>
      <c r="O43" s="45"/>
      <c r="P43" s="45"/>
      <c r="Q43" s="45"/>
      <c r="R43" s="45"/>
      <c r="S43" s="45"/>
      <c r="T43" s="45"/>
      <c r="U43" s="45"/>
      <c r="V43" s="45"/>
    </row>
    <row r="44" spans="1:22" ht="51.75" customHeight="1" thickBot="1" x14ac:dyDescent="0.45">
      <c r="B44" s="128" t="s">
        <v>199</v>
      </c>
      <c r="C44" s="129"/>
      <c r="D44" s="130" t="str">
        <f>VLOOKUP(B44,'地場産品基準、関連資料'!$A$3:$B$16,2,FALSE)</f>
        <v>　　　</v>
      </c>
      <c r="E44" s="131"/>
      <c r="F44" s="132"/>
      <c r="G44" s="132"/>
      <c r="H44" s="132"/>
      <c r="I44" s="132"/>
      <c r="J44" s="132"/>
      <c r="K44" s="132"/>
      <c r="L44" s="133"/>
      <c r="N44" s="36" t="s">
        <v>139</v>
      </c>
      <c r="O44" s="161" t="s">
        <v>153</v>
      </c>
      <c r="P44" s="162"/>
      <c r="Q44" s="162"/>
      <c r="R44" s="162"/>
      <c r="S44" s="162"/>
      <c r="T44" s="162"/>
      <c r="U44" s="162"/>
      <c r="V44" s="162"/>
    </row>
    <row r="45" spans="1:22" ht="14.1" customHeight="1" thickTop="1" x14ac:dyDescent="0.4">
      <c r="B45" s="85" t="s">
        <v>0</v>
      </c>
      <c r="C45" s="86"/>
      <c r="D45" s="87"/>
      <c r="E45" s="88"/>
      <c r="F45" s="119" t="s">
        <v>43</v>
      </c>
      <c r="G45" s="120"/>
      <c r="H45" s="120"/>
      <c r="I45" s="120"/>
      <c r="J45" s="120"/>
      <c r="K45" s="120"/>
      <c r="L45" s="121"/>
      <c r="N45" s="36"/>
      <c r="O45" s="23" t="s">
        <v>162</v>
      </c>
      <c r="P45" s="22"/>
      <c r="Q45" s="22"/>
      <c r="R45" s="22"/>
      <c r="S45" s="22"/>
      <c r="T45" s="22"/>
      <c r="U45" s="22"/>
      <c r="V45" s="22"/>
    </row>
    <row r="46" spans="1:22" ht="20.100000000000001" customHeight="1" thickBot="1" x14ac:dyDescent="0.45">
      <c r="B46" s="94" t="s">
        <v>1</v>
      </c>
      <c r="C46" s="95"/>
      <c r="D46" s="95"/>
      <c r="E46" s="96"/>
      <c r="F46" s="116"/>
      <c r="G46" s="117"/>
      <c r="H46" s="117"/>
      <c r="I46" s="117"/>
      <c r="J46" s="117"/>
      <c r="K46" s="117"/>
      <c r="L46" s="118"/>
      <c r="N46" s="36" t="s">
        <v>1</v>
      </c>
      <c r="O46" s="23" t="s">
        <v>160</v>
      </c>
      <c r="P46" s="22"/>
      <c r="Q46" s="22"/>
      <c r="R46" s="22"/>
      <c r="S46" s="22"/>
      <c r="T46" s="22"/>
      <c r="U46" s="22"/>
      <c r="V46" s="22"/>
    </row>
    <row r="47" spans="1:22" ht="20.100000000000001" customHeight="1" thickTop="1" x14ac:dyDescent="0.4">
      <c r="B47" s="136" t="s">
        <v>2</v>
      </c>
      <c r="C47" s="137"/>
      <c r="D47" s="137"/>
      <c r="E47" s="138"/>
      <c r="F47" s="97"/>
      <c r="G47" s="97"/>
      <c r="H47" s="97"/>
      <c r="I47" s="97"/>
      <c r="J47" s="97"/>
      <c r="K47" s="97"/>
      <c r="L47" s="98"/>
      <c r="N47" s="36" t="s">
        <v>163</v>
      </c>
      <c r="O47" s="23" t="s">
        <v>161</v>
      </c>
      <c r="P47" s="22"/>
      <c r="Q47" s="22"/>
      <c r="R47" s="22"/>
      <c r="S47" s="22"/>
      <c r="T47" s="22"/>
      <c r="U47" s="22"/>
      <c r="V47" s="22"/>
    </row>
    <row r="48" spans="1:22" ht="24" customHeight="1" x14ac:dyDescent="0.4">
      <c r="B48" s="92" t="s">
        <v>40</v>
      </c>
      <c r="C48" s="137"/>
      <c r="D48" s="137"/>
      <c r="E48" s="138"/>
      <c r="F48" s="114"/>
      <c r="G48" s="166"/>
      <c r="H48" s="112" t="s">
        <v>41</v>
      </c>
      <c r="I48" s="163"/>
      <c r="J48" s="164"/>
      <c r="K48" s="164"/>
      <c r="L48" s="165"/>
      <c r="N48" s="36" t="s">
        <v>140</v>
      </c>
      <c r="O48" s="23" t="s">
        <v>117</v>
      </c>
      <c r="P48" s="22"/>
      <c r="Q48" s="22"/>
      <c r="R48" s="22"/>
      <c r="S48" s="22"/>
      <c r="T48" s="22"/>
      <c r="U48" s="22"/>
      <c r="V48" s="22"/>
    </row>
    <row r="49" spans="2:22" ht="23.1" customHeight="1" x14ac:dyDescent="0.4">
      <c r="B49" s="136" t="s">
        <v>3</v>
      </c>
      <c r="C49" s="137"/>
      <c r="D49" s="137"/>
      <c r="E49" s="138"/>
      <c r="F49" s="114"/>
      <c r="G49" s="110"/>
      <c r="H49" s="112" t="s">
        <v>182</v>
      </c>
      <c r="I49" s="113"/>
      <c r="J49" s="139"/>
      <c r="K49" s="139"/>
      <c r="L49" s="140"/>
      <c r="N49" s="36" t="s">
        <v>141</v>
      </c>
      <c r="O49" s="23" t="s">
        <v>118</v>
      </c>
      <c r="P49" s="22"/>
      <c r="Q49" s="22"/>
      <c r="R49" s="22"/>
      <c r="S49" s="22"/>
      <c r="T49" s="22"/>
      <c r="U49" s="22"/>
      <c r="V49" s="22"/>
    </row>
    <row r="50" spans="2:22" ht="20.100000000000001" customHeight="1" x14ac:dyDescent="0.4">
      <c r="B50" s="136" t="s">
        <v>37</v>
      </c>
      <c r="C50" s="137"/>
      <c r="D50" s="137"/>
      <c r="E50" s="138"/>
      <c r="F50" s="141"/>
      <c r="G50" s="110"/>
      <c r="H50" s="112" t="s">
        <v>134</v>
      </c>
      <c r="I50" s="113"/>
      <c r="J50" s="114"/>
      <c r="K50" s="114"/>
      <c r="L50" s="100"/>
      <c r="N50" s="43" t="s">
        <v>172</v>
      </c>
      <c r="O50" s="23" t="s">
        <v>119</v>
      </c>
      <c r="Q50" s="22"/>
      <c r="R50" s="22"/>
      <c r="S50" s="22"/>
      <c r="T50" s="22"/>
      <c r="U50" s="22"/>
      <c r="V50" s="22"/>
    </row>
    <row r="51" spans="2:22" ht="24" customHeight="1" x14ac:dyDescent="0.4">
      <c r="B51" s="92" t="s">
        <v>110</v>
      </c>
      <c r="C51" s="80"/>
      <c r="D51" s="80"/>
      <c r="E51" s="93"/>
      <c r="F51" s="99"/>
      <c r="G51" s="110"/>
      <c r="H51" s="112" t="s">
        <v>69</v>
      </c>
      <c r="I51" s="138"/>
      <c r="J51" s="99"/>
      <c r="K51" s="99"/>
      <c r="L51" s="100"/>
      <c r="N51" s="36" t="s">
        <v>174</v>
      </c>
      <c r="O51" s="23" t="s">
        <v>175</v>
      </c>
      <c r="P51" s="42"/>
      <c r="Q51" s="42"/>
      <c r="R51" s="42"/>
      <c r="S51" s="42"/>
      <c r="T51" s="42"/>
      <c r="U51" s="42"/>
      <c r="V51" s="42"/>
    </row>
    <row r="52" spans="2:22" ht="24" customHeight="1" x14ac:dyDescent="0.4">
      <c r="B52" s="92" t="s">
        <v>157</v>
      </c>
      <c r="C52" s="137"/>
      <c r="D52" s="137"/>
      <c r="E52" s="138"/>
      <c r="F52" s="114"/>
      <c r="G52" s="110"/>
      <c r="H52" s="110"/>
      <c r="I52" s="110"/>
      <c r="J52" s="110"/>
      <c r="K52" s="110"/>
      <c r="L52" s="100"/>
      <c r="N52" s="43" t="s">
        <v>171</v>
      </c>
      <c r="O52" s="105" t="s">
        <v>137</v>
      </c>
      <c r="P52" s="68"/>
      <c r="Q52" s="68"/>
      <c r="R52" s="68"/>
      <c r="S52" s="68"/>
      <c r="T52" s="68"/>
      <c r="U52" s="68"/>
      <c r="V52" s="68"/>
    </row>
    <row r="53" spans="2:22" ht="30" customHeight="1" x14ac:dyDescent="0.4">
      <c r="B53" s="89" t="s">
        <v>148</v>
      </c>
      <c r="C53" s="90"/>
      <c r="D53" s="90"/>
      <c r="E53" s="91"/>
      <c r="F53" s="158"/>
      <c r="G53" s="159"/>
      <c r="H53" s="159"/>
      <c r="I53" s="159"/>
      <c r="J53" s="159"/>
      <c r="K53" s="159"/>
      <c r="L53" s="160"/>
      <c r="N53" s="36"/>
      <c r="O53" s="68"/>
      <c r="P53" s="68"/>
      <c r="Q53" s="68"/>
      <c r="R53" s="68"/>
      <c r="S53" s="68"/>
      <c r="T53" s="68"/>
      <c r="U53" s="68"/>
      <c r="V53" s="68"/>
    </row>
    <row r="54" spans="2:22" ht="20.100000000000001" customHeight="1" x14ac:dyDescent="0.4">
      <c r="B54" s="152" t="s">
        <v>165</v>
      </c>
      <c r="C54" s="153"/>
      <c r="D54" s="153"/>
      <c r="E54" s="154"/>
      <c r="F54" s="155" t="s">
        <v>164</v>
      </c>
      <c r="G54" s="156"/>
      <c r="H54" s="156"/>
      <c r="I54" s="156"/>
      <c r="J54" s="156"/>
      <c r="K54" s="156"/>
      <c r="L54" s="157"/>
      <c r="N54" s="36"/>
      <c r="O54" s="68"/>
      <c r="P54" s="68"/>
      <c r="Q54" s="68"/>
      <c r="R54" s="68"/>
      <c r="S54" s="68"/>
      <c r="T54" s="68"/>
      <c r="U54" s="68"/>
      <c r="V54" s="68"/>
    </row>
    <row r="55" spans="2:22" ht="20.100000000000001" customHeight="1" thickBot="1" x14ac:dyDescent="0.45">
      <c r="B55" s="101" t="s">
        <v>173</v>
      </c>
      <c r="C55" s="102"/>
      <c r="D55" s="102"/>
      <c r="E55" s="102"/>
      <c r="F55" s="103"/>
      <c r="G55" s="103"/>
      <c r="H55" s="103"/>
      <c r="I55" s="103"/>
      <c r="J55" s="103"/>
      <c r="K55" s="103"/>
      <c r="L55" s="104"/>
      <c r="N55" s="36" t="s">
        <v>142</v>
      </c>
      <c r="O55" s="23" t="s">
        <v>122</v>
      </c>
      <c r="P55" s="22"/>
      <c r="Q55" s="22"/>
      <c r="R55" s="22"/>
      <c r="S55" s="22"/>
      <c r="T55" s="22"/>
      <c r="U55" s="22"/>
      <c r="V55" s="22"/>
    </row>
    <row r="56" spans="2:22" ht="6" customHeight="1" thickBot="1" x14ac:dyDescent="0.45">
      <c r="N56" s="36"/>
      <c r="P56" s="22"/>
      <c r="Q56" s="22"/>
      <c r="R56" s="22"/>
      <c r="S56" s="22"/>
      <c r="T56" s="22"/>
      <c r="U56" s="22"/>
      <c r="V56" s="22"/>
    </row>
    <row r="57" spans="2:22" ht="20.100000000000001" customHeight="1" x14ac:dyDescent="0.4">
      <c r="B57" s="107" t="str">
        <f t="shared" ref="B57" si="1">$B$25</f>
        <v xml:space="preserve"> 返礼品の詳細を把握させていただくため、以下の問いに回答を記載願います。</v>
      </c>
      <c r="C57" s="108"/>
      <c r="D57" s="108"/>
      <c r="E57" s="108"/>
      <c r="F57" s="108"/>
      <c r="G57" s="108"/>
      <c r="H57" s="108"/>
      <c r="I57" s="108"/>
      <c r="J57" s="108"/>
      <c r="K57" s="108"/>
      <c r="L57" s="109"/>
      <c r="N57" s="36"/>
      <c r="P57" s="21"/>
      <c r="Q57" s="21"/>
      <c r="R57" s="21"/>
      <c r="S57" s="21"/>
      <c r="T57" s="21"/>
      <c r="U57" s="21"/>
      <c r="V57" s="21"/>
    </row>
    <row r="58" spans="2:22" ht="50.1" customHeight="1" x14ac:dyDescent="0.4">
      <c r="B58" s="15" t="s">
        <v>53</v>
      </c>
      <c r="C58" s="76" t="e">
        <f>VLOOKUP(B44,'地場産品基準、関連資料'!$A$3:$F$15,4,FALSE)</f>
        <v>#N/A</v>
      </c>
      <c r="D58" s="77"/>
      <c r="E58" s="77"/>
      <c r="F58" s="77"/>
      <c r="G58" s="77"/>
      <c r="H58" s="77"/>
      <c r="I58" s="77"/>
      <c r="J58" s="77"/>
      <c r="K58" s="77"/>
      <c r="L58" s="78"/>
      <c r="N58" s="70" t="s">
        <v>78</v>
      </c>
      <c r="O58" s="105" t="e">
        <f>VLOOKUP(B44,'地場産品基準、関連資料'!$A$3:$J$15,8,FALSE)</f>
        <v>#N/A</v>
      </c>
      <c r="P58" s="73"/>
      <c r="Q58" s="73"/>
      <c r="R58" s="73"/>
      <c r="S58" s="73"/>
      <c r="T58" s="73"/>
      <c r="U58" s="73"/>
      <c r="V58" s="73"/>
    </row>
    <row r="59" spans="2:22" ht="45" customHeight="1" x14ac:dyDescent="0.4">
      <c r="B59" s="15" t="s">
        <v>50</v>
      </c>
      <c r="C59" s="106"/>
      <c r="D59" s="77"/>
      <c r="E59" s="77"/>
      <c r="F59" s="77"/>
      <c r="G59" s="77"/>
      <c r="H59" s="77"/>
      <c r="I59" s="77"/>
      <c r="J59" s="77"/>
      <c r="K59" s="77"/>
      <c r="L59" s="78"/>
      <c r="N59" s="71"/>
      <c r="O59" s="73"/>
      <c r="P59" s="73"/>
      <c r="Q59" s="73"/>
      <c r="R59" s="73"/>
      <c r="S59" s="73"/>
      <c r="T59" s="73"/>
      <c r="U59" s="73"/>
      <c r="V59" s="73"/>
    </row>
    <row r="60" spans="2:22" ht="50.1" customHeight="1" x14ac:dyDescent="0.4">
      <c r="B60" s="15" t="s">
        <v>54</v>
      </c>
      <c r="C60" s="76" t="e">
        <f>VLOOKUP(B44,'地場産品基準、関連資料'!$A$3:$F$15,5,FALSE)</f>
        <v>#N/A</v>
      </c>
      <c r="D60" s="77"/>
      <c r="E60" s="77"/>
      <c r="F60" s="77"/>
      <c r="G60" s="77"/>
      <c r="H60" s="77"/>
      <c r="I60" s="77"/>
      <c r="J60" s="77"/>
      <c r="K60" s="77"/>
      <c r="L60" s="78"/>
      <c r="M60" s="17"/>
      <c r="N60" s="70" t="s">
        <v>79</v>
      </c>
      <c r="O60" s="72" t="e">
        <f>VLOOKUP(B44,'地場産品基準、関連資料'!$A$3:$J$15,9,FALSE)</f>
        <v>#N/A</v>
      </c>
      <c r="P60" s="73"/>
      <c r="Q60" s="73"/>
      <c r="R60" s="73"/>
      <c r="S60" s="73"/>
      <c r="T60" s="73"/>
      <c r="U60" s="73"/>
      <c r="V60" s="73"/>
    </row>
    <row r="61" spans="2:22" ht="45" customHeight="1" x14ac:dyDescent="0.4">
      <c r="B61" s="15" t="s">
        <v>50</v>
      </c>
      <c r="C61" s="106"/>
      <c r="D61" s="77"/>
      <c r="E61" s="77"/>
      <c r="F61" s="77"/>
      <c r="G61" s="77"/>
      <c r="H61" s="77"/>
      <c r="I61" s="77"/>
      <c r="J61" s="77"/>
      <c r="K61" s="77"/>
      <c r="L61" s="78"/>
      <c r="N61" s="71"/>
      <c r="O61" s="73"/>
      <c r="P61" s="73"/>
      <c r="Q61" s="73"/>
      <c r="R61" s="73"/>
      <c r="S61" s="73"/>
      <c r="T61" s="73"/>
      <c r="U61" s="73"/>
      <c r="V61" s="73"/>
    </row>
    <row r="62" spans="2:22" ht="49.5" customHeight="1" x14ac:dyDescent="0.4">
      <c r="B62" s="15" t="s">
        <v>55</v>
      </c>
      <c r="C62" s="76" t="e">
        <f>VLOOKUP(B44,'地場産品基準、関連資料'!$A$3:$F$15,6,FALSE)</f>
        <v>#N/A</v>
      </c>
      <c r="D62" s="77"/>
      <c r="E62" s="77"/>
      <c r="F62" s="77"/>
      <c r="G62" s="77"/>
      <c r="H62" s="77"/>
      <c r="I62" s="77"/>
      <c r="J62" s="77"/>
      <c r="K62" s="77"/>
      <c r="L62" s="78"/>
      <c r="M62" s="17"/>
      <c r="N62" s="70" t="s">
        <v>80</v>
      </c>
      <c r="O62" s="72" t="e">
        <f>VLOOKUP(B44,'地場産品基準、関連資料'!$A$3:$J$15,10,FALSE)</f>
        <v>#N/A</v>
      </c>
      <c r="P62" s="74"/>
      <c r="Q62" s="74"/>
      <c r="R62" s="74"/>
      <c r="S62" s="74"/>
      <c r="T62" s="74"/>
      <c r="U62" s="75"/>
      <c r="V62" s="75"/>
    </row>
    <row r="63" spans="2:22" ht="45" customHeight="1" thickBot="1" x14ac:dyDescent="0.45">
      <c r="B63" s="16" t="s">
        <v>50</v>
      </c>
      <c r="C63" s="180"/>
      <c r="D63" s="181"/>
      <c r="E63" s="181"/>
      <c r="F63" s="181"/>
      <c r="G63" s="181"/>
      <c r="H63" s="181"/>
      <c r="I63" s="181"/>
      <c r="J63" s="181"/>
      <c r="K63" s="181"/>
      <c r="L63" s="182"/>
      <c r="N63" s="71"/>
      <c r="O63" s="75"/>
      <c r="P63" s="75"/>
      <c r="Q63" s="75"/>
      <c r="R63" s="75"/>
      <c r="S63" s="75"/>
      <c r="T63" s="75"/>
      <c r="U63" s="75"/>
      <c r="V63" s="75"/>
    </row>
    <row r="65" spans="1:22" ht="15" customHeight="1" x14ac:dyDescent="0.4">
      <c r="A65" s="27">
        <f>+A33+1</f>
        <v>3</v>
      </c>
      <c r="K65" s="111" t="str">
        <f>IF(A65&gt;$L$6," ",A65&amp;"/"&amp;L70)</f>
        <v xml:space="preserve"> </v>
      </c>
      <c r="L65" s="71"/>
      <c r="N65" s="23" t="s">
        <v>149</v>
      </c>
      <c r="P65" s="22"/>
      <c r="Q65" s="22"/>
      <c r="R65" s="22"/>
      <c r="S65" s="22"/>
      <c r="T65" s="22"/>
      <c r="U65" s="22"/>
      <c r="V65" s="22"/>
    </row>
    <row r="66" spans="1:22" ht="9.75" customHeight="1" x14ac:dyDescent="0.4">
      <c r="N66" s="36"/>
      <c r="P66" s="22"/>
      <c r="Q66" s="22"/>
      <c r="R66" s="22"/>
      <c r="S66" s="22"/>
      <c r="T66" s="22"/>
      <c r="U66" s="22"/>
      <c r="V66" s="22"/>
    </row>
    <row r="67" spans="1:22" ht="15" customHeight="1" x14ac:dyDescent="0.4">
      <c r="C67" s="19"/>
      <c r="D67" s="19"/>
      <c r="E67" s="19"/>
      <c r="F67" s="19"/>
      <c r="G67" s="24" t="s">
        <v>107</v>
      </c>
      <c r="H67" s="19"/>
      <c r="I67" s="19"/>
      <c r="J67" s="19"/>
      <c r="K67" s="19"/>
      <c r="L67" s="19"/>
      <c r="N67" s="36"/>
      <c r="P67" s="22"/>
      <c r="Q67" s="22"/>
      <c r="R67" s="22"/>
      <c r="S67" s="22"/>
      <c r="T67" s="22"/>
      <c r="U67" s="22"/>
      <c r="V67" s="22"/>
    </row>
    <row r="68" spans="1:22" ht="15" customHeight="1" x14ac:dyDescent="0.15">
      <c r="B68" s="19"/>
      <c r="C68" s="19"/>
      <c r="D68" s="19"/>
      <c r="E68" s="19"/>
      <c r="F68" s="19"/>
      <c r="G68" s="19"/>
      <c r="H68" s="19"/>
      <c r="I68" s="19"/>
      <c r="J68" s="177" t="str">
        <f>IF(A65&gt;$L$6," ",'様式２ 返礼品明細(No.1～10)'!$J$4)</f>
        <v xml:space="preserve"> </v>
      </c>
      <c r="K68" s="178">
        <f>IF(K70="","",'様式２ 返礼品明細(No.1～10)'!$J$4)</f>
        <v>45961</v>
      </c>
      <c r="L68" s="178" t="str">
        <f>IF(L70="","",'様式２ 返礼品明細(No.1～10)'!$J$4)</f>
        <v/>
      </c>
      <c r="N68" s="36"/>
      <c r="P68" s="22"/>
      <c r="Q68" s="22"/>
      <c r="R68" s="22"/>
      <c r="S68" s="22"/>
      <c r="T68" s="22"/>
      <c r="U68" s="22"/>
      <c r="V68" s="22"/>
    </row>
    <row r="69" spans="1:22" ht="27" customHeight="1" x14ac:dyDescent="0.15">
      <c r="B69" s="69" t="str">
        <f t="shared" ref="B69" si="2">$B$5</f>
        <v>※この申請書はお礼品ごとに作成してください。
※セット品で個々の品に販売実績がある場合、本書を個別に作成してください。
※変更の場合は、二重枠内と変更部分のみ記載し、前回の申請書を添付してください。</v>
      </c>
      <c r="C69" s="68"/>
      <c r="D69" s="68"/>
      <c r="E69" s="68"/>
      <c r="F69" s="68"/>
      <c r="G69" s="68"/>
      <c r="H69" s="68"/>
      <c r="I69" s="68"/>
      <c r="J69" s="68"/>
      <c r="K69" s="17"/>
      <c r="L69" s="28"/>
      <c r="N69" s="36"/>
      <c r="P69" s="22"/>
      <c r="Q69" s="22"/>
      <c r="R69" s="22"/>
      <c r="S69" s="22"/>
      <c r="T69" s="22"/>
      <c r="U69" s="22"/>
      <c r="V69" s="22"/>
    </row>
    <row r="70" spans="1:22" ht="18" customHeight="1" thickBot="1" x14ac:dyDescent="0.2">
      <c r="B70" s="68"/>
      <c r="C70" s="68"/>
      <c r="D70" s="68"/>
      <c r="E70" s="68"/>
      <c r="F70" s="68"/>
      <c r="G70" s="68"/>
      <c r="H70" s="68"/>
      <c r="I70" s="68"/>
      <c r="J70" s="68"/>
      <c r="K70" s="26" t="s">
        <v>145</v>
      </c>
      <c r="L70" s="25" t="str">
        <f>IF(A65&gt;'様式２ 返礼品明細(No.1～10)'!$L$6,"",'様式２ 返礼品明細(No.1～10)'!$L$6)</f>
        <v/>
      </c>
      <c r="N70" s="30" t="s">
        <v>146</v>
      </c>
      <c r="O70" s="67" t="s">
        <v>147</v>
      </c>
      <c r="P70" s="68"/>
      <c r="Q70" s="68"/>
      <c r="R70" s="68"/>
      <c r="S70" s="68"/>
      <c r="T70" s="68"/>
      <c r="U70" s="68"/>
      <c r="V70" s="68"/>
    </row>
    <row r="71" spans="1:22" ht="20.100000000000001" customHeight="1" thickTop="1" thickBot="1" x14ac:dyDescent="0.45">
      <c r="B71" s="85" t="s">
        <v>68</v>
      </c>
      <c r="C71" s="115"/>
      <c r="D71" s="115"/>
      <c r="E71" s="147"/>
      <c r="F71" s="148"/>
      <c r="G71" s="148"/>
      <c r="H71" s="149"/>
      <c r="I71" s="46" t="s">
        <v>158</v>
      </c>
      <c r="J71" s="144"/>
      <c r="K71" s="145"/>
      <c r="L71" s="146"/>
      <c r="N71" s="36"/>
      <c r="P71" s="22"/>
      <c r="Q71" s="22"/>
      <c r="R71" s="22"/>
      <c r="S71" s="22"/>
      <c r="T71" s="22"/>
      <c r="U71" s="22"/>
      <c r="V71" s="22"/>
    </row>
    <row r="72" spans="1:22" ht="20.100000000000001" customHeight="1" thickTop="1" x14ac:dyDescent="0.4">
      <c r="B72" s="136" t="s">
        <v>166</v>
      </c>
      <c r="C72" s="110"/>
      <c r="D72" s="138"/>
      <c r="E72" s="47" t="s">
        <v>167</v>
      </c>
      <c r="F72" s="151"/>
      <c r="G72" s="151"/>
      <c r="H72" s="151"/>
      <c r="I72" s="38" t="s">
        <v>170</v>
      </c>
      <c r="J72" s="150"/>
      <c r="K72" s="80"/>
      <c r="L72" s="81"/>
      <c r="N72" s="36"/>
      <c r="P72" s="22"/>
      <c r="Q72" s="22"/>
      <c r="R72" s="22"/>
      <c r="S72" s="22"/>
      <c r="T72" s="22"/>
      <c r="U72" s="22"/>
      <c r="V72" s="22"/>
    </row>
    <row r="73" spans="1:22" ht="20.100000000000001" customHeight="1" thickBot="1" x14ac:dyDescent="0.45">
      <c r="B73" s="136" t="s">
        <v>176</v>
      </c>
      <c r="C73" s="110"/>
      <c r="D73" s="138"/>
      <c r="E73" s="142"/>
      <c r="F73" s="143"/>
      <c r="G73" s="143"/>
      <c r="H73" s="143"/>
      <c r="I73" s="143"/>
      <c r="J73" s="48" t="s">
        <v>181</v>
      </c>
      <c r="K73" s="39"/>
      <c r="L73" s="40"/>
      <c r="N73" s="36" t="s">
        <v>177</v>
      </c>
      <c r="O73" s="23" t="s">
        <v>178</v>
      </c>
      <c r="P73" s="22"/>
      <c r="Q73" s="22"/>
      <c r="R73" s="22"/>
      <c r="S73" s="22"/>
      <c r="T73" s="22"/>
      <c r="U73" s="22"/>
      <c r="V73" s="22"/>
    </row>
    <row r="74" spans="1:22" ht="20.100000000000001" customHeight="1" thickTop="1" thickBot="1" x14ac:dyDescent="0.45">
      <c r="B74" s="122" t="s">
        <v>108</v>
      </c>
      <c r="C74" s="123"/>
      <c r="D74" s="123"/>
      <c r="E74" s="49" t="s">
        <v>168</v>
      </c>
      <c r="F74" s="50" t="str">
        <f>IF(E74="変　更","変更理由","")</f>
        <v/>
      </c>
      <c r="G74" s="134"/>
      <c r="H74" s="134"/>
      <c r="I74" s="134"/>
      <c r="J74" s="134"/>
      <c r="K74" s="134"/>
      <c r="L74" s="135"/>
      <c r="N74" s="36" t="s">
        <v>108</v>
      </c>
      <c r="O74" s="41" t="s">
        <v>116</v>
      </c>
      <c r="P74" s="45"/>
      <c r="Q74" s="45"/>
      <c r="R74" s="45"/>
      <c r="S74" s="45"/>
      <c r="T74" s="45"/>
      <c r="U74" s="45"/>
      <c r="V74" s="45"/>
    </row>
    <row r="75" spans="1:22" ht="16.5" customHeight="1" x14ac:dyDescent="0.4">
      <c r="B75" s="124" t="s">
        <v>111</v>
      </c>
      <c r="C75" s="125"/>
      <c r="D75" s="125"/>
      <c r="E75" s="126"/>
      <c r="F75" s="126"/>
      <c r="G75" s="126"/>
      <c r="H75" s="126"/>
      <c r="I75" s="126"/>
      <c r="J75" s="126"/>
      <c r="K75" s="126"/>
      <c r="L75" s="127"/>
      <c r="N75" s="44"/>
      <c r="O75" s="45"/>
      <c r="P75" s="45"/>
      <c r="Q75" s="45"/>
      <c r="R75" s="45"/>
      <c r="S75" s="45"/>
      <c r="T75" s="45"/>
      <c r="U75" s="45"/>
      <c r="V75" s="45"/>
    </row>
    <row r="76" spans="1:22" ht="51.75" customHeight="1" thickBot="1" x14ac:dyDescent="0.45">
      <c r="B76" s="128" t="s">
        <v>199</v>
      </c>
      <c r="C76" s="129"/>
      <c r="D76" s="130" t="str">
        <f>VLOOKUP(B76,'地場産品基準、関連資料'!$A$3:$B$16,2,FALSE)</f>
        <v>　　　</v>
      </c>
      <c r="E76" s="131"/>
      <c r="F76" s="132"/>
      <c r="G76" s="132"/>
      <c r="H76" s="132"/>
      <c r="I76" s="132"/>
      <c r="J76" s="132"/>
      <c r="K76" s="132"/>
      <c r="L76" s="133"/>
      <c r="N76" s="36" t="s">
        <v>139</v>
      </c>
      <c r="O76" s="161" t="s">
        <v>153</v>
      </c>
      <c r="P76" s="162"/>
      <c r="Q76" s="162"/>
      <c r="R76" s="162"/>
      <c r="S76" s="162"/>
      <c r="T76" s="162"/>
      <c r="U76" s="162"/>
      <c r="V76" s="162"/>
    </row>
    <row r="77" spans="1:22" ht="14.1" customHeight="1" thickTop="1" x14ac:dyDescent="0.4">
      <c r="B77" s="85" t="s">
        <v>0</v>
      </c>
      <c r="C77" s="86"/>
      <c r="D77" s="87"/>
      <c r="E77" s="88"/>
      <c r="F77" s="119" t="s">
        <v>43</v>
      </c>
      <c r="G77" s="120"/>
      <c r="H77" s="120"/>
      <c r="I77" s="120"/>
      <c r="J77" s="120"/>
      <c r="K77" s="120"/>
      <c r="L77" s="121"/>
      <c r="N77" s="36"/>
      <c r="O77" s="23" t="s">
        <v>162</v>
      </c>
      <c r="P77" s="22"/>
      <c r="Q77" s="22"/>
      <c r="R77" s="22"/>
      <c r="S77" s="22"/>
      <c r="T77" s="22"/>
      <c r="U77" s="22"/>
      <c r="V77" s="22"/>
    </row>
    <row r="78" spans="1:22" ht="20.100000000000001" customHeight="1" thickBot="1" x14ac:dyDescent="0.45">
      <c r="B78" s="94" t="s">
        <v>1</v>
      </c>
      <c r="C78" s="95"/>
      <c r="D78" s="95"/>
      <c r="E78" s="96"/>
      <c r="F78" s="116"/>
      <c r="G78" s="117"/>
      <c r="H78" s="117"/>
      <c r="I78" s="117"/>
      <c r="J78" s="117"/>
      <c r="K78" s="117"/>
      <c r="L78" s="118"/>
      <c r="N78" s="36" t="s">
        <v>1</v>
      </c>
      <c r="O78" s="23" t="s">
        <v>160</v>
      </c>
      <c r="P78" s="22"/>
      <c r="Q78" s="22"/>
      <c r="R78" s="22"/>
      <c r="S78" s="22"/>
      <c r="T78" s="22"/>
      <c r="U78" s="22"/>
      <c r="V78" s="22"/>
    </row>
    <row r="79" spans="1:22" ht="20.100000000000001" customHeight="1" thickTop="1" x14ac:dyDescent="0.4">
      <c r="B79" s="136" t="s">
        <v>2</v>
      </c>
      <c r="C79" s="137"/>
      <c r="D79" s="137"/>
      <c r="E79" s="138"/>
      <c r="F79" s="97"/>
      <c r="G79" s="97"/>
      <c r="H79" s="97"/>
      <c r="I79" s="97"/>
      <c r="J79" s="97"/>
      <c r="K79" s="97"/>
      <c r="L79" s="98"/>
      <c r="N79" s="36" t="s">
        <v>163</v>
      </c>
      <c r="O79" s="23" t="s">
        <v>161</v>
      </c>
      <c r="P79" s="22"/>
      <c r="Q79" s="22"/>
      <c r="R79" s="22"/>
      <c r="S79" s="22"/>
      <c r="T79" s="22"/>
      <c r="U79" s="22"/>
      <c r="V79" s="22"/>
    </row>
    <row r="80" spans="1:22" ht="24" customHeight="1" x14ac:dyDescent="0.4">
      <c r="B80" s="92" t="s">
        <v>40</v>
      </c>
      <c r="C80" s="137"/>
      <c r="D80" s="137"/>
      <c r="E80" s="138"/>
      <c r="F80" s="114"/>
      <c r="G80" s="166"/>
      <c r="H80" s="112" t="s">
        <v>41</v>
      </c>
      <c r="I80" s="163"/>
      <c r="J80" s="164"/>
      <c r="K80" s="164"/>
      <c r="L80" s="165"/>
      <c r="N80" s="36" t="s">
        <v>140</v>
      </c>
      <c r="O80" s="23" t="s">
        <v>117</v>
      </c>
      <c r="P80" s="22"/>
      <c r="Q80" s="22"/>
      <c r="R80" s="22"/>
      <c r="S80" s="22"/>
      <c r="T80" s="22"/>
      <c r="U80" s="22"/>
      <c r="V80" s="22"/>
    </row>
    <row r="81" spans="2:22" ht="23.1" customHeight="1" x14ac:dyDescent="0.4">
      <c r="B81" s="136" t="s">
        <v>3</v>
      </c>
      <c r="C81" s="137"/>
      <c r="D81" s="137"/>
      <c r="E81" s="138"/>
      <c r="F81" s="114"/>
      <c r="G81" s="110"/>
      <c r="H81" s="112" t="s">
        <v>182</v>
      </c>
      <c r="I81" s="113"/>
      <c r="J81" s="139"/>
      <c r="K81" s="139"/>
      <c r="L81" s="140"/>
      <c r="N81" s="36" t="s">
        <v>141</v>
      </c>
      <c r="O81" s="23" t="s">
        <v>118</v>
      </c>
      <c r="P81" s="22"/>
      <c r="Q81" s="22"/>
      <c r="R81" s="22"/>
      <c r="S81" s="22"/>
      <c r="T81" s="22"/>
      <c r="U81" s="22"/>
      <c r="V81" s="22"/>
    </row>
    <row r="82" spans="2:22" ht="20.100000000000001" customHeight="1" x14ac:dyDescent="0.4">
      <c r="B82" s="136" t="s">
        <v>37</v>
      </c>
      <c r="C82" s="137"/>
      <c r="D82" s="137"/>
      <c r="E82" s="138"/>
      <c r="F82" s="141"/>
      <c r="G82" s="110"/>
      <c r="H82" s="112" t="s">
        <v>134</v>
      </c>
      <c r="I82" s="113"/>
      <c r="J82" s="114"/>
      <c r="K82" s="114"/>
      <c r="L82" s="100"/>
      <c r="N82" s="43" t="s">
        <v>172</v>
      </c>
      <c r="O82" s="23" t="s">
        <v>119</v>
      </c>
      <c r="Q82" s="22"/>
      <c r="R82" s="22"/>
      <c r="S82" s="22"/>
      <c r="T82" s="22"/>
      <c r="U82" s="22"/>
      <c r="V82" s="22"/>
    </row>
    <row r="83" spans="2:22" ht="24" customHeight="1" x14ac:dyDescent="0.4">
      <c r="B83" s="92" t="s">
        <v>110</v>
      </c>
      <c r="C83" s="80"/>
      <c r="D83" s="80"/>
      <c r="E83" s="93"/>
      <c r="F83" s="99"/>
      <c r="G83" s="110"/>
      <c r="H83" s="112" t="s">
        <v>69</v>
      </c>
      <c r="I83" s="138"/>
      <c r="J83" s="99"/>
      <c r="K83" s="99"/>
      <c r="L83" s="100"/>
      <c r="N83" s="36" t="s">
        <v>174</v>
      </c>
      <c r="O83" s="23" t="s">
        <v>175</v>
      </c>
      <c r="P83" s="42"/>
      <c r="Q83" s="42"/>
      <c r="R83" s="42"/>
      <c r="S83" s="42"/>
      <c r="T83" s="42"/>
      <c r="U83" s="42"/>
      <c r="V83" s="42"/>
    </row>
    <row r="84" spans="2:22" ht="24" customHeight="1" x14ac:dyDescent="0.4">
      <c r="B84" s="92" t="s">
        <v>157</v>
      </c>
      <c r="C84" s="137"/>
      <c r="D84" s="137"/>
      <c r="E84" s="138"/>
      <c r="F84" s="114"/>
      <c r="G84" s="110"/>
      <c r="H84" s="110"/>
      <c r="I84" s="110"/>
      <c r="J84" s="110"/>
      <c r="K84" s="110"/>
      <c r="L84" s="100"/>
      <c r="N84" s="43" t="s">
        <v>171</v>
      </c>
      <c r="O84" s="105" t="s">
        <v>137</v>
      </c>
      <c r="P84" s="68"/>
      <c r="Q84" s="68"/>
      <c r="R84" s="68"/>
      <c r="S84" s="68"/>
      <c r="T84" s="68"/>
      <c r="U84" s="68"/>
      <c r="V84" s="68"/>
    </row>
    <row r="85" spans="2:22" ht="30" customHeight="1" x14ac:dyDescent="0.4">
      <c r="B85" s="89" t="s">
        <v>148</v>
      </c>
      <c r="C85" s="90"/>
      <c r="D85" s="90"/>
      <c r="E85" s="91"/>
      <c r="F85" s="158"/>
      <c r="G85" s="159"/>
      <c r="H85" s="159"/>
      <c r="I85" s="159"/>
      <c r="J85" s="159"/>
      <c r="K85" s="159"/>
      <c r="L85" s="160"/>
      <c r="N85" s="36"/>
      <c r="O85" s="68"/>
      <c r="P85" s="68"/>
      <c r="Q85" s="68"/>
      <c r="R85" s="68"/>
      <c r="S85" s="68"/>
      <c r="T85" s="68"/>
      <c r="U85" s="68"/>
      <c r="V85" s="68"/>
    </row>
    <row r="86" spans="2:22" ht="20.100000000000001" customHeight="1" x14ac:dyDescent="0.4">
      <c r="B86" s="152" t="s">
        <v>165</v>
      </c>
      <c r="C86" s="153"/>
      <c r="D86" s="153"/>
      <c r="E86" s="154"/>
      <c r="F86" s="155" t="s">
        <v>164</v>
      </c>
      <c r="G86" s="156"/>
      <c r="H86" s="156"/>
      <c r="I86" s="156"/>
      <c r="J86" s="156"/>
      <c r="K86" s="156"/>
      <c r="L86" s="157"/>
      <c r="N86" s="36"/>
      <c r="O86" s="68"/>
      <c r="P86" s="68"/>
      <c r="Q86" s="68"/>
      <c r="R86" s="68"/>
      <c r="S86" s="68"/>
      <c r="T86" s="68"/>
      <c r="U86" s="68"/>
      <c r="V86" s="68"/>
    </row>
    <row r="87" spans="2:22" ht="20.100000000000001" customHeight="1" thickBot="1" x14ac:dyDescent="0.45">
      <c r="B87" s="101" t="s">
        <v>173</v>
      </c>
      <c r="C87" s="102"/>
      <c r="D87" s="102"/>
      <c r="E87" s="102"/>
      <c r="F87" s="103"/>
      <c r="G87" s="103"/>
      <c r="H87" s="103"/>
      <c r="I87" s="103"/>
      <c r="J87" s="103"/>
      <c r="K87" s="103"/>
      <c r="L87" s="104"/>
      <c r="N87" s="36" t="s">
        <v>142</v>
      </c>
      <c r="O87" s="23" t="s">
        <v>122</v>
      </c>
      <c r="P87" s="22"/>
      <c r="Q87" s="22"/>
      <c r="R87" s="22"/>
      <c r="S87" s="22"/>
      <c r="T87" s="22"/>
      <c r="U87" s="22"/>
      <c r="V87" s="22"/>
    </row>
    <row r="88" spans="2:22" ht="6" customHeight="1" thickBot="1" x14ac:dyDescent="0.45">
      <c r="N88" s="36"/>
      <c r="P88" s="22"/>
      <c r="Q88" s="22"/>
      <c r="R88" s="22"/>
      <c r="S88" s="22"/>
      <c r="T88" s="22"/>
      <c r="U88" s="22"/>
      <c r="V88" s="22"/>
    </row>
    <row r="89" spans="2:22" ht="20.100000000000001" customHeight="1" x14ac:dyDescent="0.4">
      <c r="B89" s="107" t="str">
        <f t="shared" ref="B89" si="3">$B$25</f>
        <v xml:space="preserve"> 返礼品の詳細を把握させていただくため、以下の問いに回答を記載願います。</v>
      </c>
      <c r="C89" s="108"/>
      <c r="D89" s="108"/>
      <c r="E89" s="108"/>
      <c r="F89" s="108"/>
      <c r="G89" s="108"/>
      <c r="H89" s="108"/>
      <c r="I89" s="108"/>
      <c r="J89" s="108"/>
      <c r="K89" s="108"/>
      <c r="L89" s="109"/>
      <c r="N89" s="36"/>
      <c r="P89" s="21"/>
      <c r="Q89" s="21"/>
      <c r="R89" s="21"/>
      <c r="S89" s="21"/>
      <c r="T89" s="21"/>
      <c r="U89" s="21"/>
      <c r="V89" s="21"/>
    </row>
    <row r="90" spans="2:22" ht="50.1" customHeight="1" x14ac:dyDescent="0.4">
      <c r="B90" s="15" t="s">
        <v>53</v>
      </c>
      <c r="C90" s="76" t="e">
        <f>VLOOKUP(B76,'地場産品基準、関連資料'!$A$3:$F$15,4,FALSE)</f>
        <v>#N/A</v>
      </c>
      <c r="D90" s="77"/>
      <c r="E90" s="77"/>
      <c r="F90" s="77"/>
      <c r="G90" s="77"/>
      <c r="H90" s="77"/>
      <c r="I90" s="77"/>
      <c r="J90" s="77"/>
      <c r="K90" s="77"/>
      <c r="L90" s="78"/>
      <c r="N90" s="70" t="s">
        <v>78</v>
      </c>
      <c r="O90" s="105" t="e">
        <f>VLOOKUP(B76,'地場産品基準、関連資料'!$A$3:$J$15,8,FALSE)</f>
        <v>#N/A</v>
      </c>
      <c r="P90" s="73"/>
      <c r="Q90" s="73"/>
      <c r="R90" s="73"/>
      <c r="S90" s="73"/>
      <c r="T90" s="73"/>
      <c r="U90" s="73"/>
      <c r="V90" s="73"/>
    </row>
    <row r="91" spans="2:22" ht="45" customHeight="1" x14ac:dyDescent="0.4">
      <c r="B91" s="15" t="s">
        <v>50</v>
      </c>
      <c r="C91" s="106"/>
      <c r="D91" s="77"/>
      <c r="E91" s="77"/>
      <c r="F91" s="77"/>
      <c r="G91" s="77"/>
      <c r="H91" s="77"/>
      <c r="I91" s="77"/>
      <c r="J91" s="77"/>
      <c r="K91" s="77"/>
      <c r="L91" s="78"/>
      <c r="N91" s="71"/>
      <c r="O91" s="73"/>
      <c r="P91" s="73"/>
      <c r="Q91" s="73"/>
      <c r="R91" s="73"/>
      <c r="S91" s="73"/>
      <c r="T91" s="73"/>
      <c r="U91" s="73"/>
      <c r="V91" s="73"/>
    </row>
    <row r="92" spans="2:22" ht="50.1" customHeight="1" x14ac:dyDescent="0.4">
      <c r="B92" s="15" t="s">
        <v>54</v>
      </c>
      <c r="C92" s="76" t="e">
        <f>VLOOKUP(B76,'地場産品基準、関連資料'!$A$3:$F$15,5,FALSE)</f>
        <v>#N/A</v>
      </c>
      <c r="D92" s="77"/>
      <c r="E92" s="77"/>
      <c r="F92" s="77"/>
      <c r="G92" s="77"/>
      <c r="H92" s="77"/>
      <c r="I92" s="77"/>
      <c r="J92" s="77"/>
      <c r="K92" s="77"/>
      <c r="L92" s="78"/>
      <c r="M92" s="17"/>
      <c r="N92" s="70" t="s">
        <v>79</v>
      </c>
      <c r="O92" s="72" t="e">
        <f>VLOOKUP(B76,'地場産品基準、関連資料'!$A$3:$J$15,9,FALSE)</f>
        <v>#N/A</v>
      </c>
      <c r="P92" s="73"/>
      <c r="Q92" s="73"/>
      <c r="R92" s="73"/>
      <c r="S92" s="73"/>
      <c r="T92" s="73"/>
      <c r="U92" s="73"/>
      <c r="V92" s="73"/>
    </row>
    <row r="93" spans="2:22" ht="45" customHeight="1" x14ac:dyDescent="0.4">
      <c r="B93" s="15" t="s">
        <v>50</v>
      </c>
      <c r="C93" s="106"/>
      <c r="D93" s="77"/>
      <c r="E93" s="77"/>
      <c r="F93" s="77"/>
      <c r="G93" s="77"/>
      <c r="H93" s="77"/>
      <c r="I93" s="77"/>
      <c r="J93" s="77"/>
      <c r="K93" s="77"/>
      <c r="L93" s="78"/>
      <c r="N93" s="71"/>
      <c r="O93" s="73"/>
      <c r="P93" s="73"/>
      <c r="Q93" s="73"/>
      <c r="R93" s="73"/>
      <c r="S93" s="73"/>
      <c r="T93" s="73"/>
      <c r="U93" s="73"/>
      <c r="V93" s="73"/>
    </row>
    <row r="94" spans="2:22" ht="49.5" customHeight="1" x14ac:dyDescent="0.4">
      <c r="B94" s="15" t="s">
        <v>55</v>
      </c>
      <c r="C94" s="76" t="e">
        <f>VLOOKUP(B76,'地場産品基準、関連資料'!$A$3:$F$15,6,FALSE)</f>
        <v>#N/A</v>
      </c>
      <c r="D94" s="77"/>
      <c r="E94" s="77"/>
      <c r="F94" s="77"/>
      <c r="G94" s="77"/>
      <c r="H94" s="77"/>
      <c r="I94" s="77"/>
      <c r="J94" s="77"/>
      <c r="K94" s="77"/>
      <c r="L94" s="78"/>
      <c r="M94" s="17"/>
      <c r="N94" s="70" t="s">
        <v>80</v>
      </c>
      <c r="O94" s="72" t="e">
        <f>VLOOKUP(B76,'地場産品基準、関連資料'!$A$3:$J$15,10,FALSE)</f>
        <v>#N/A</v>
      </c>
      <c r="P94" s="74"/>
      <c r="Q94" s="74"/>
      <c r="R94" s="74"/>
      <c r="S94" s="74"/>
      <c r="T94" s="74"/>
      <c r="U94" s="75"/>
      <c r="V94" s="75"/>
    </row>
    <row r="95" spans="2:22" ht="45" customHeight="1" thickBot="1" x14ac:dyDescent="0.45">
      <c r="B95" s="16" t="s">
        <v>50</v>
      </c>
      <c r="C95" s="180"/>
      <c r="D95" s="181"/>
      <c r="E95" s="181"/>
      <c r="F95" s="181"/>
      <c r="G95" s="181"/>
      <c r="H95" s="181"/>
      <c r="I95" s="181"/>
      <c r="J95" s="181"/>
      <c r="K95" s="181"/>
      <c r="L95" s="182"/>
      <c r="N95" s="71"/>
      <c r="O95" s="75"/>
      <c r="P95" s="75"/>
      <c r="Q95" s="75"/>
      <c r="R95" s="75"/>
      <c r="S95" s="75"/>
      <c r="T95" s="75"/>
      <c r="U95" s="75"/>
      <c r="V95" s="75"/>
    </row>
    <row r="97" spans="1:22" ht="15" customHeight="1" x14ac:dyDescent="0.4">
      <c r="A97" s="27">
        <f>+A65+1</f>
        <v>4</v>
      </c>
      <c r="K97" s="111" t="str">
        <f>IF(A97&gt;$L$6," ",A97&amp;"/"&amp;L102)</f>
        <v xml:space="preserve"> </v>
      </c>
      <c r="L97" s="71"/>
      <c r="N97" s="23" t="s">
        <v>149</v>
      </c>
      <c r="P97" s="22"/>
      <c r="Q97" s="22"/>
      <c r="R97" s="22"/>
      <c r="S97" s="22"/>
      <c r="T97" s="22"/>
      <c r="U97" s="22"/>
      <c r="V97" s="22"/>
    </row>
    <row r="98" spans="1:22" ht="9.75" customHeight="1" x14ac:dyDescent="0.4">
      <c r="N98" s="36"/>
      <c r="P98" s="22"/>
      <c r="Q98" s="22"/>
      <c r="R98" s="22"/>
      <c r="S98" s="22"/>
      <c r="T98" s="22"/>
      <c r="U98" s="22"/>
      <c r="V98" s="22"/>
    </row>
    <row r="99" spans="1:22" ht="15" customHeight="1" x14ac:dyDescent="0.4">
      <c r="C99" s="19"/>
      <c r="D99" s="19"/>
      <c r="E99" s="19"/>
      <c r="F99" s="19"/>
      <c r="G99" s="24" t="s">
        <v>107</v>
      </c>
      <c r="H99" s="19"/>
      <c r="I99" s="19"/>
      <c r="J99" s="19"/>
      <c r="K99" s="19"/>
      <c r="L99" s="19"/>
      <c r="N99" s="36"/>
      <c r="P99" s="22"/>
      <c r="Q99" s="22"/>
      <c r="R99" s="22"/>
      <c r="S99" s="22"/>
      <c r="T99" s="22"/>
      <c r="U99" s="22"/>
      <c r="V99" s="22"/>
    </row>
    <row r="100" spans="1:22" ht="15" customHeight="1" x14ac:dyDescent="0.15">
      <c r="B100" s="19"/>
      <c r="C100" s="19"/>
      <c r="D100" s="19"/>
      <c r="E100" s="19"/>
      <c r="F100" s="19"/>
      <c r="G100" s="19"/>
      <c r="H100" s="19"/>
      <c r="I100" s="19"/>
      <c r="J100" s="177" t="str">
        <f>IF(A97&gt;$L$6," ",'様式２ 返礼品明細(No.1～10)'!$J$4)</f>
        <v xml:space="preserve"> </v>
      </c>
      <c r="K100" s="177">
        <f>IF(K102="","",'様式２ 返礼品明細(No.1～10)'!$J$4)</f>
        <v>45961</v>
      </c>
      <c r="L100" s="177" t="str">
        <f>IF(L102="","",'様式２ 返礼品明細(No.1～10)'!$J$4)</f>
        <v/>
      </c>
      <c r="N100" s="36"/>
      <c r="P100" s="22"/>
      <c r="Q100" s="22"/>
      <c r="R100" s="22"/>
      <c r="S100" s="22"/>
      <c r="T100" s="22"/>
      <c r="U100" s="22"/>
      <c r="V100" s="22"/>
    </row>
    <row r="101" spans="1:22" ht="27" customHeight="1" x14ac:dyDescent="0.15">
      <c r="B101" s="69" t="str">
        <f t="shared" ref="B101" si="4">$B$5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01" s="68"/>
      <c r="D101" s="68"/>
      <c r="E101" s="68"/>
      <c r="F101" s="68"/>
      <c r="G101" s="68"/>
      <c r="H101" s="68"/>
      <c r="I101" s="68"/>
      <c r="J101" s="68"/>
      <c r="K101" s="17"/>
      <c r="L101" s="28"/>
      <c r="N101" s="36"/>
      <c r="P101" s="22"/>
      <c r="Q101" s="22"/>
      <c r="R101" s="22"/>
      <c r="S101" s="22"/>
      <c r="T101" s="22"/>
      <c r="U101" s="22"/>
      <c r="V101" s="22"/>
    </row>
    <row r="102" spans="1:22" ht="18" customHeight="1" thickBot="1" x14ac:dyDescent="0.2">
      <c r="B102" s="68"/>
      <c r="C102" s="68"/>
      <c r="D102" s="68"/>
      <c r="E102" s="68"/>
      <c r="F102" s="68"/>
      <c r="G102" s="68"/>
      <c r="H102" s="68"/>
      <c r="I102" s="68"/>
      <c r="J102" s="68"/>
      <c r="K102" s="26" t="s">
        <v>145</v>
      </c>
      <c r="L102" s="25" t="str">
        <f>IF(A97&gt;'様式２ 返礼品明細(No.1～10)'!$L$6,"",'様式２ 返礼品明細(No.1～10)'!$L$6)</f>
        <v/>
      </c>
      <c r="N102" s="30" t="s">
        <v>146</v>
      </c>
      <c r="O102" s="67" t="s">
        <v>147</v>
      </c>
      <c r="P102" s="68"/>
      <c r="Q102" s="68"/>
      <c r="R102" s="68"/>
      <c r="S102" s="68"/>
      <c r="T102" s="68"/>
      <c r="U102" s="68"/>
      <c r="V102" s="68"/>
    </row>
    <row r="103" spans="1:22" ht="20.100000000000001" customHeight="1" thickTop="1" thickBot="1" x14ac:dyDescent="0.45">
      <c r="B103" s="85" t="s">
        <v>68</v>
      </c>
      <c r="C103" s="115"/>
      <c r="D103" s="115"/>
      <c r="E103" s="147"/>
      <c r="F103" s="148"/>
      <c r="G103" s="148"/>
      <c r="H103" s="149"/>
      <c r="I103" s="46" t="s">
        <v>158</v>
      </c>
      <c r="J103" s="144"/>
      <c r="K103" s="145"/>
      <c r="L103" s="146"/>
      <c r="N103" s="36"/>
      <c r="P103" s="22"/>
      <c r="Q103" s="22"/>
      <c r="R103" s="22"/>
      <c r="S103" s="22"/>
      <c r="T103" s="22"/>
      <c r="U103" s="22"/>
      <c r="V103" s="22"/>
    </row>
    <row r="104" spans="1:22" ht="20.100000000000001" customHeight="1" thickTop="1" x14ac:dyDescent="0.4">
      <c r="B104" s="136" t="s">
        <v>166</v>
      </c>
      <c r="C104" s="110"/>
      <c r="D104" s="138"/>
      <c r="E104" s="47" t="s">
        <v>167</v>
      </c>
      <c r="F104" s="151"/>
      <c r="G104" s="151"/>
      <c r="H104" s="151"/>
      <c r="I104" s="38" t="s">
        <v>170</v>
      </c>
      <c r="J104" s="150"/>
      <c r="K104" s="80"/>
      <c r="L104" s="81"/>
      <c r="N104" s="36"/>
      <c r="P104" s="22"/>
      <c r="Q104" s="22"/>
      <c r="R104" s="22"/>
      <c r="S104" s="22"/>
      <c r="T104" s="22"/>
      <c r="U104" s="22"/>
      <c r="V104" s="22"/>
    </row>
    <row r="105" spans="1:22" ht="20.100000000000001" customHeight="1" thickBot="1" x14ac:dyDescent="0.45">
      <c r="B105" s="136" t="s">
        <v>176</v>
      </c>
      <c r="C105" s="110"/>
      <c r="D105" s="138"/>
      <c r="E105" s="142"/>
      <c r="F105" s="143"/>
      <c r="G105" s="143"/>
      <c r="H105" s="143"/>
      <c r="I105" s="143"/>
      <c r="J105" s="48" t="s">
        <v>181</v>
      </c>
      <c r="K105" s="39"/>
      <c r="L105" s="40"/>
      <c r="N105" s="36" t="s">
        <v>177</v>
      </c>
      <c r="O105" s="23" t="s">
        <v>178</v>
      </c>
      <c r="P105" s="22"/>
      <c r="Q105" s="22"/>
      <c r="R105" s="22"/>
      <c r="S105" s="22"/>
      <c r="T105" s="22"/>
      <c r="U105" s="22"/>
      <c r="V105" s="22"/>
    </row>
    <row r="106" spans="1:22" ht="20.100000000000001" customHeight="1" thickTop="1" thickBot="1" x14ac:dyDescent="0.45">
      <c r="B106" s="122" t="s">
        <v>108</v>
      </c>
      <c r="C106" s="123"/>
      <c r="D106" s="123"/>
      <c r="E106" s="49" t="s">
        <v>168</v>
      </c>
      <c r="F106" s="50" t="str">
        <f>IF(E106="変　更","変更理由","")</f>
        <v/>
      </c>
      <c r="G106" s="134"/>
      <c r="H106" s="134"/>
      <c r="I106" s="134"/>
      <c r="J106" s="134"/>
      <c r="K106" s="134"/>
      <c r="L106" s="135"/>
      <c r="N106" s="36" t="s">
        <v>108</v>
      </c>
      <c r="O106" s="41" t="s">
        <v>116</v>
      </c>
      <c r="P106" s="45"/>
      <c r="Q106" s="45"/>
      <c r="R106" s="45"/>
      <c r="S106" s="45"/>
      <c r="T106" s="45"/>
      <c r="U106" s="45"/>
      <c r="V106" s="45"/>
    </row>
    <row r="107" spans="1:22" ht="16.5" customHeight="1" x14ac:dyDescent="0.4">
      <c r="B107" s="124" t="s">
        <v>111</v>
      </c>
      <c r="C107" s="125"/>
      <c r="D107" s="125"/>
      <c r="E107" s="126"/>
      <c r="F107" s="126"/>
      <c r="G107" s="126"/>
      <c r="H107" s="126"/>
      <c r="I107" s="126"/>
      <c r="J107" s="126"/>
      <c r="K107" s="126"/>
      <c r="L107" s="127"/>
      <c r="N107" s="44"/>
      <c r="O107" s="45"/>
      <c r="P107" s="45"/>
      <c r="Q107" s="45"/>
      <c r="R107" s="45"/>
      <c r="S107" s="45"/>
      <c r="T107" s="45"/>
      <c r="U107" s="45"/>
      <c r="V107" s="45"/>
    </row>
    <row r="108" spans="1:22" ht="51.75" customHeight="1" thickBot="1" x14ac:dyDescent="0.45">
      <c r="B108" s="128" t="s">
        <v>199</v>
      </c>
      <c r="C108" s="129"/>
      <c r="D108" s="130" t="str">
        <f>VLOOKUP(B108,'地場産品基準、関連資料'!$A$3:$B$16,2,FALSE)</f>
        <v>　　　</v>
      </c>
      <c r="E108" s="131"/>
      <c r="F108" s="132"/>
      <c r="G108" s="132"/>
      <c r="H108" s="132"/>
      <c r="I108" s="132"/>
      <c r="J108" s="132"/>
      <c r="K108" s="132"/>
      <c r="L108" s="133"/>
      <c r="N108" s="36" t="s">
        <v>139</v>
      </c>
      <c r="O108" s="161" t="s">
        <v>153</v>
      </c>
      <c r="P108" s="162"/>
      <c r="Q108" s="162"/>
      <c r="R108" s="162"/>
      <c r="S108" s="162"/>
      <c r="T108" s="162"/>
      <c r="U108" s="162"/>
      <c r="V108" s="162"/>
    </row>
    <row r="109" spans="1:22" ht="14.1" customHeight="1" thickTop="1" x14ac:dyDescent="0.4">
      <c r="B109" s="85" t="s">
        <v>0</v>
      </c>
      <c r="C109" s="86"/>
      <c r="D109" s="87"/>
      <c r="E109" s="88"/>
      <c r="F109" s="119" t="s">
        <v>43</v>
      </c>
      <c r="G109" s="120"/>
      <c r="H109" s="120"/>
      <c r="I109" s="120"/>
      <c r="J109" s="120"/>
      <c r="K109" s="120"/>
      <c r="L109" s="121"/>
      <c r="N109" s="36"/>
      <c r="O109" s="23" t="s">
        <v>162</v>
      </c>
      <c r="P109" s="22"/>
      <c r="Q109" s="22"/>
      <c r="R109" s="22"/>
      <c r="S109" s="22"/>
      <c r="T109" s="22"/>
      <c r="U109" s="22"/>
      <c r="V109" s="22"/>
    </row>
    <row r="110" spans="1:22" ht="20.100000000000001" customHeight="1" thickBot="1" x14ac:dyDescent="0.45">
      <c r="B110" s="94" t="s">
        <v>1</v>
      </c>
      <c r="C110" s="95"/>
      <c r="D110" s="95"/>
      <c r="E110" s="96"/>
      <c r="F110" s="116"/>
      <c r="G110" s="117"/>
      <c r="H110" s="117"/>
      <c r="I110" s="117"/>
      <c r="J110" s="117"/>
      <c r="K110" s="117"/>
      <c r="L110" s="118"/>
      <c r="N110" s="36" t="s">
        <v>1</v>
      </c>
      <c r="O110" s="23" t="s">
        <v>160</v>
      </c>
      <c r="P110" s="22"/>
      <c r="Q110" s="22"/>
      <c r="R110" s="22"/>
      <c r="S110" s="22"/>
      <c r="T110" s="22"/>
      <c r="U110" s="22"/>
      <c r="V110" s="22"/>
    </row>
    <row r="111" spans="1:22" ht="20.100000000000001" customHeight="1" thickTop="1" x14ac:dyDescent="0.4">
      <c r="B111" s="136" t="s">
        <v>2</v>
      </c>
      <c r="C111" s="137"/>
      <c r="D111" s="137"/>
      <c r="E111" s="138"/>
      <c r="F111" s="97"/>
      <c r="G111" s="97"/>
      <c r="H111" s="97"/>
      <c r="I111" s="97"/>
      <c r="J111" s="97"/>
      <c r="K111" s="97"/>
      <c r="L111" s="98"/>
      <c r="N111" s="36" t="s">
        <v>163</v>
      </c>
      <c r="O111" s="23" t="s">
        <v>161</v>
      </c>
      <c r="P111" s="22"/>
      <c r="Q111" s="22"/>
      <c r="R111" s="22"/>
      <c r="S111" s="22"/>
      <c r="T111" s="22"/>
      <c r="U111" s="22"/>
      <c r="V111" s="22"/>
    </row>
    <row r="112" spans="1:22" ht="24" customHeight="1" x14ac:dyDescent="0.4">
      <c r="B112" s="92" t="s">
        <v>40</v>
      </c>
      <c r="C112" s="137"/>
      <c r="D112" s="137"/>
      <c r="E112" s="138"/>
      <c r="F112" s="114"/>
      <c r="G112" s="166"/>
      <c r="H112" s="112" t="s">
        <v>41</v>
      </c>
      <c r="I112" s="163"/>
      <c r="J112" s="164"/>
      <c r="K112" s="164"/>
      <c r="L112" s="165"/>
      <c r="N112" s="36" t="s">
        <v>140</v>
      </c>
      <c r="O112" s="23" t="s">
        <v>117</v>
      </c>
      <c r="P112" s="22"/>
      <c r="Q112" s="22"/>
      <c r="R112" s="22"/>
      <c r="S112" s="22"/>
      <c r="T112" s="22"/>
      <c r="U112" s="22"/>
      <c r="V112" s="22"/>
    </row>
    <row r="113" spans="2:22" ht="23.1" customHeight="1" x14ac:dyDescent="0.4">
      <c r="B113" s="136" t="s">
        <v>3</v>
      </c>
      <c r="C113" s="137"/>
      <c r="D113" s="137"/>
      <c r="E113" s="138"/>
      <c r="F113" s="114"/>
      <c r="G113" s="110"/>
      <c r="H113" s="112" t="s">
        <v>182</v>
      </c>
      <c r="I113" s="113"/>
      <c r="J113" s="139"/>
      <c r="K113" s="139"/>
      <c r="L113" s="140"/>
      <c r="N113" s="36" t="s">
        <v>141</v>
      </c>
      <c r="O113" s="23" t="s">
        <v>118</v>
      </c>
      <c r="P113" s="22"/>
      <c r="Q113" s="22"/>
      <c r="R113" s="22"/>
      <c r="S113" s="22"/>
      <c r="T113" s="22"/>
      <c r="U113" s="22"/>
      <c r="V113" s="22"/>
    </row>
    <row r="114" spans="2:22" ht="20.100000000000001" customHeight="1" x14ac:dyDescent="0.4">
      <c r="B114" s="136" t="s">
        <v>37</v>
      </c>
      <c r="C114" s="137"/>
      <c r="D114" s="137"/>
      <c r="E114" s="138"/>
      <c r="F114" s="141"/>
      <c r="G114" s="110"/>
      <c r="H114" s="112" t="s">
        <v>134</v>
      </c>
      <c r="I114" s="113"/>
      <c r="J114" s="114"/>
      <c r="K114" s="114"/>
      <c r="L114" s="100"/>
      <c r="N114" s="43" t="s">
        <v>172</v>
      </c>
      <c r="O114" s="23" t="s">
        <v>119</v>
      </c>
      <c r="Q114" s="22"/>
      <c r="R114" s="22"/>
      <c r="S114" s="22"/>
      <c r="T114" s="22"/>
      <c r="U114" s="22"/>
      <c r="V114" s="22"/>
    </row>
    <row r="115" spans="2:22" ht="24" customHeight="1" x14ac:dyDescent="0.4">
      <c r="B115" s="92" t="s">
        <v>110</v>
      </c>
      <c r="C115" s="80"/>
      <c r="D115" s="80"/>
      <c r="E115" s="93"/>
      <c r="F115" s="99"/>
      <c r="G115" s="110"/>
      <c r="H115" s="112" t="s">
        <v>69</v>
      </c>
      <c r="I115" s="138"/>
      <c r="J115" s="99"/>
      <c r="K115" s="99"/>
      <c r="L115" s="100"/>
      <c r="N115" s="36" t="s">
        <v>174</v>
      </c>
      <c r="O115" s="23" t="s">
        <v>175</v>
      </c>
      <c r="P115" s="42"/>
      <c r="Q115" s="42"/>
      <c r="R115" s="42"/>
      <c r="S115" s="42"/>
      <c r="T115" s="42"/>
      <c r="U115" s="42"/>
      <c r="V115" s="42"/>
    </row>
    <row r="116" spans="2:22" ht="24" customHeight="1" x14ac:dyDescent="0.4">
      <c r="B116" s="92" t="s">
        <v>157</v>
      </c>
      <c r="C116" s="137"/>
      <c r="D116" s="137"/>
      <c r="E116" s="138"/>
      <c r="F116" s="114"/>
      <c r="G116" s="110"/>
      <c r="H116" s="110"/>
      <c r="I116" s="110"/>
      <c r="J116" s="110"/>
      <c r="K116" s="110"/>
      <c r="L116" s="100"/>
      <c r="N116" s="43" t="s">
        <v>171</v>
      </c>
      <c r="O116" s="105" t="s">
        <v>137</v>
      </c>
      <c r="P116" s="68"/>
      <c r="Q116" s="68"/>
      <c r="R116" s="68"/>
      <c r="S116" s="68"/>
      <c r="T116" s="68"/>
      <c r="U116" s="68"/>
      <c r="V116" s="68"/>
    </row>
    <row r="117" spans="2:22" ht="30" customHeight="1" x14ac:dyDescent="0.4">
      <c r="B117" s="89" t="s">
        <v>148</v>
      </c>
      <c r="C117" s="90"/>
      <c r="D117" s="90"/>
      <c r="E117" s="91"/>
      <c r="F117" s="158"/>
      <c r="G117" s="159"/>
      <c r="H117" s="159"/>
      <c r="I117" s="159"/>
      <c r="J117" s="159"/>
      <c r="K117" s="159"/>
      <c r="L117" s="160"/>
      <c r="N117" s="36"/>
      <c r="O117" s="68"/>
      <c r="P117" s="68"/>
      <c r="Q117" s="68"/>
      <c r="R117" s="68"/>
      <c r="S117" s="68"/>
      <c r="T117" s="68"/>
      <c r="U117" s="68"/>
      <c r="V117" s="68"/>
    </row>
    <row r="118" spans="2:22" ht="20.100000000000001" customHeight="1" x14ac:dyDescent="0.4">
      <c r="B118" s="152" t="s">
        <v>165</v>
      </c>
      <c r="C118" s="153"/>
      <c r="D118" s="153"/>
      <c r="E118" s="154"/>
      <c r="F118" s="155" t="s">
        <v>164</v>
      </c>
      <c r="G118" s="156"/>
      <c r="H118" s="156"/>
      <c r="I118" s="156"/>
      <c r="J118" s="156"/>
      <c r="K118" s="156"/>
      <c r="L118" s="157"/>
      <c r="N118" s="36"/>
      <c r="O118" s="68"/>
      <c r="P118" s="68"/>
      <c r="Q118" s="68"/>
      <c r="R118" s="68"/>
      <c r="S118" s="68"/>
      <c r="T118" s="68"/>
      <c r="U118" s="68"/>
      <c r="V118" s="68"/>
    </row>
    <row r="119" spans="2:22" ht="20.100000000000001" customHeight="1" thickBot="1" x14ac:dyDescent="0.45">
      <c r="B119" s="101" t="s">
        <v>173</v>
      </c>
      <c r="C119" s="102"/>
      <c r="D119" s="102"/>
      <c r="E119" s="102"/>
      <c r="F119" s="103"/>
      <c r="G119" s="103"/>
      <c r="H119" s="103"/>
      <c r="I119" s="103"/>
      <c r="J119" s="103"/>
      <c r="K119" s="103"/>
      <c r="L119" s="104"/>
      <c r="N119" s="36" t="s">
        <v>142</v>
      </c>
      <c r="O119" s="23" t="s">
        <v>122</v>
      </c>
      <c r="P119" s="22"/>
      <c r="Q119" s="22"/>
      <c r="R119" s="22"/>
      <c r="S119" s="22"/>
      <c r="T119" s="22"/>
      <c r="U119" s="22"/>
      <c r="V119" s="22"/>
    </row>
    <row r="120" spans="2:22" ht="6" customHeight="1" thickBot="1" x14ac:dyDescent="0.45">
      <c r="N120" s="36"/>
      <c r="P120" s="22"/>
      <c r="Q120" s="22"/>
      <c r="R120" s="22"/>
      <c r="S120" s="22"/>
      <c r="T120" s="22"/>
      <c r="U120" s="22"/>
      <c r="V120" s="22"/>
    </row>
    <row r="121" spans="2:22" ht="20.100000000000001" customHeight="1" x14ac:dyDescent="0.4">
      <c r="B121" s="107" t="str">
        <f t="shared" ref="B121" si="5">$B$25</f>
        <v xml:space="preserve"> 返礼品の詳細を把握させていただくため、以下の問いに回答を記載願います。</v>
      </c>
      <c r="C121" s="108"/>
      <c r="D121" s="108"/>
      <c r="E121" s="108"/>
      <c r="F121" s="108"/>
      <c r="G121" s="108"/>
      <c r="H121" s="108"/>
      <c r="I121" s="108"/>
      <c r="J121" s="108"/>
      <c r="K121" s="108"/>
      <c r="L121" s="109"/>
      <c r="N121" s="36"/>
      <c r="P121" s="21"/>
      <c r="Q121" s="21"/>
      <c r="R121" s="21"/>
      <c r="S121" s="21"/>
      <c r="T121" s="21"/>
      <c r="U121" s="21"/>
      <c r="V121" s="21"/>
    </row>
    <row r="122" spans="2:22" ht="50.1" customHeight="1" x14ac:dyDescent="0.4">
      <c r="B122" s="15" t="s">
        <v>53</v>
      </c>
      <c r="C122" s="76" t="e">
        <f>VLOOKUP(B108,'地場産品基準、関連資料'!$A$3:$F$15,4,FALSE)</f>
        <v>#N/A</v>
      </c>
      <c r="D122" s="77"/>
      <c r="E122" s="77"/>
      <c r="F122" s="77"/>
      <c r="G122" s="77"/>
      <c r="H122" s="77"/>
      <c r="I122" s="77"/>
      <c r="J122" s="77"/>
      <c r="K122" s="77"/>
      <c r="L122" s="78"/>
      <c r="N122" s="70" t="s">
        <v>78</v>
      </c>
      <c r="O122" s="105" t="e">
        <f>VLOOKUP(B108,'地場産品基準、関連資料'!$A$3:$J$15,8,FALSE)</f>
        <v>#N/A</v>
      </c>
      <c r="P122" s="73"/>
      <c r="Q122" s="73"/>
      <c r="R122" s="73"/>
      <c r="S122" s="73"/>
      <c r="T122" s="73"/>
      <c r="U122" s="73"/>
      <c r="V122" s="73"/>
    </row>
    <row r="123" spans="2:22" ht="45" customHeight="1" x14ac:dyDescent="0.4">
      <c r="B123" s="15" t="s">
        <v>50</v>
      </c>
      <c r="C123" s="106"/>
      <c r="D123" s="77"/>
      <c r="E123" s="77"/>
      <c r="F123" s="77"/>
      <c r="G123" s="77"/>
      <c r="H123" s="77"/>
      <c r="I123" s="77"/>
      <c r="J123" s="77"/>
      <c r="K123" s="77"/>
      <c r="L123" s="78"/>
      <c r="N123" s="71"/>
      <c r="O123" s="73"/>
      <c r="P123" s="73"/>
      <c r="Q123" s="73"/>
      <c r="R123" s="73"/>
      <c r="S123" s="73"/>
      <c r="T123" s="73"/>
      <c r="U123" s="73"/>
      <c r="V123" s="73"/>
    </row>
    <row r="124" spans="2:22" ht="50.1" customHeight="1" x14ac:dyDescent="0.4">
      <c r="B124" s="15" t="s">
        <v>54</v>
      </c>
      <c r="C124" s="76" t="e">
        <f>VLOOKUP(B108,'地場産品基準、関連資料'!$A$3:$F$15,5,FALSE)</f>
        <v>#N/A</v>
      </c>
      <c r="D124" s="77"/>
      <c r="E124" s="77"/>
      <c r="F124" s="77"/>
      <c r="G124" s="77"/>
      <c r="H124" s="77"/>
      <c r="I124" s="77"/>
      <c r="J124" s="77"/>
      <c r="K124" s="77"/>
      <c r="L124" s="78"/>
      <c r="M124" s="17"/>
      <c r="N124" s="70" t="s">
        <v>79</v>
      </c>
      <c r="O124" s="72" t="e">
        <f>VLOOKUP(B108,'地場産品基準、関連資料'!$A$3:$J$15,9,FALSE)</f>
        <v>#N/A</v>
      </c>
      <c r="P124" s="73"/>
      <c r="Q124" s="73"/>
      <c r="R124" s="73"/>
      <c r="S124" s="73"/>
      <c r="T124" s="73"/>
      <c r="U124" s="73"/>
      <c r="V124" s="73"/>
    </row>
    <row r="125" spans="2:22" ht="45" customHeight="1" x14ac:dyDescent="0.4">
      <c r="B125" s="15" t="s">
        <v>50</v>
      </c>
      <c r="C125" s="106"/>
      <c r="D125" s="77"/>
      <c r="E125" s="77"/>
      <c r="F125" s="77"/>
      <c r="G125" s="77"/>
      <c r="H125" s="77"/>
      <c r="I125" s="77"/>
      <c r="J125" s="77"/>
      <c r="K125" s="77"/>
      <c r="L125" s="78"/>
      <c r="N125" s="71"/>
      <c r="O125" s="73"/>
      <c r="P125" s="73"/>
      <c r="Q125" s="73"/>
      <c r="R125" s="73"/>
      <c r="S125" s="73"/>
      <c r="T125" s="73"/>
      <c r="U125" s="73"/>
      <c r="V125" s="73"/>
    </row>
    <row r="126" spans="2:22" ht="49.5" customHeight="1" x14ac:dyDescent="0.4">
      <c r="B126" s="15" t="s">
        <v>55</v>
      </c>
      <c r="C126" s="76" t="e">
        <f>VLOOKUP(B108,'地場産品基準、関連資料'!$A$3:$F$15,6,FALSE)</f>
        <v>#N/A</v>
      </c>
      <c r="D126" s="77"/>
      <c r="E126" s="77"/>
      <c r="F126" s="77"/>
      <c r="G126" s="77"/>
      <c r="H126" s="77"/>
      <c r="I126" s="77"/>
      <c r="J126" s="77"/>
      <c r="K126" s="77"/>
      <c r="L126" s="78"/>
      <c r="M126" s="17"/>
      <c r="N126" s="70" t="s">
        <v>80</v>
      </c>
      <c r="O126" s="72" t="e">
        <f>VLOOKUP(B108,'地場産品基準、関連資料'!$A$3:$J$15,10,FALSE)</f>
        <v>#N/A</v>
      </c>
      <c r="P126" s="74"/>
      <c r="Q126" s="74"/>
      <c r="R126" s="74"/>
      <c r="S126" s="74"/>
      <c r="T126" s="74"/>
      <c r="U126" s="75"/>
      <c r="V126" s="75"/>
    </row>
    <row r="127" spans="2:22" ht="45" customHeight="1" thickBot="1" x14ac:dyDescent="0.45">
      <c r="B127" s="16" t="s">
        <v>50</v>
      </c>
      <c r="C127" s="180"/>
      <c r="D127" s="181"/>
      <c r="E127" s="181"/>
      <c r="F127" s="181"/>
      <c r="G127" s="181"/>
      <c r="H127" s="181"/>
      <c r="I127" s="181"/>
      <c r="J127" s="181"/>
      <c r="K127" s="181"/>
      <c r="L127" s="182"/>
      <c r="N127" s="71"/>
      <c r="O127" s="75"/>
      <c r="P127" s="75"/>
      <c r="Q127" s="75"/>
      <c r="R127" s="75"/>
      <c r="S127" s="75"/>
      <c r="T127" s="75"/>
      <c r="U127" s="75"/>
      <c r="V127" s="75"/>
    </row>
    <row r="129" spans="1:22" ht="15" customHeight="1" x14ac:dyDescent="0.4">
      <c r="A129" s="27">
        <f>+A97+1</f>
        <v>5</v>
      </c>
      <c r="K129" s="111" t="str">
        <f>IF(A129&gt;$L$6," ",A129&amp;"/"&amp;L134)</f>
        <v xml:space="preserve"> </v>
      </c>
      <c r="L129" s="71"/>
      <c r="N129" s="23" t="s">
        <v>149</v>
      </c>
      <c r="P129" s="22"/>
      <c r="Q129" s="22"/>
      <c r="R129" s="22"/>
      <c r="S129" s="22"/>
      <c r="T129" s="22"/>
      <c r="U129" s="22"/>
      <c r="V129" s="22"/>
    </row>
    <row r="130" spans="1:22" ht="9.75" customHeight="1" x14ac:dyDescent="0.4">
      <c r="N130" s="36"/>
      <c r="P130" s="22"/>
      <c r="Q130" s="22"/>
      <c r="R130" s="22"/>
      <c r="S130" s="22"/>
      <c r="T130" s="22"/>
      <c r="U130" s="22"/>
      <c r="V130" s="22"/>
    </row>
    <row r="131" spans="1:22" ht="15" customHeight="1" x14ac:dyDescent="0.4">
      <c r="C131" s="19"/>
      <c r="D131" s="19"/>
      <c r="E131" s="19"/>
      <c r="F131" s="19"/>
      <c r="G131" s="24" t="s">
        <v>107</v>
      </c>
      <c r="H131" s="19"/>
      <c r="I131" s="19"/>
      <c r="J131" s="19"/>
      <c r="K131" s="19"/>
      <c r="L131" s="19"/>
      <c r="N131" s="36"/>
      <c r="P131" s="22"/>
      <c r="Q131" s="22"/>
      <c r="R131" s="22"/>
      <c r="S131" s="22"/>
      <c r="T131" s="22"/>
      <c r="U131" s="22"/>
      <c r="V131" s="22"/>
    </row>
    <row r="132" spans="1:22" ht="15" customHeight="1" x14ac:dyDescent="0.15">
      <c r="B132" s="19"/>
      <c r="C132" s="19"/>
      <c r="D132" s="19"/>
      <c r="E132" s="19"/>
      <c r="F132" s="19"/>
      <c r="G132" s="19"/>
      <c r="H132" s="19"/>
      <c r="I132" s="19"/>
      <c r="J132" s="177" t="str">
        <f>IF(A129&gt;$L$6," ",'様式２ 返礼品明細(No.1～10)'!$J$4)</f>
        <v xml:space="preserve"> </v>
      </c>
      <c r="K132" s="178">
        <f>IF(K134="","",'様式２ 返礼品明細(No.1～10)'!$J$4)</f>
        <v>45961</v>
      </c>
      <c r="L132" s="178" t="str">
        <f>IF(L134="","",'様式２ 返礼品明細(No.1～10)'!$J$4)</f>
        <v/>
      </c>
      <c r="N132" s="36"/>
      <c r="P132" s="22"/>
      <c r="Q132" s="22"/>
      <c r="R132" s="22"/>
      <c r="S132" s="22"/>
      <c r="T132" s="22"/>
      <c r="U132" s="22"/>
      <c r="V132" s="22"/>
    </row>
    <row r="133" spans="1:22" ht="27" customHeight="1" x14ac:dyDescent="0.15">
      <c r="B133" s="69" t="str">
        <f t="shared" ref="B133" si="6">$B$5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33" s="68"/>
      <c r="D133" s="68"/>
      <c r="E133" s="68"/>
      <c r="F133" s="68"/>
      <c r="G133" s="68"/>
      <c r="H133" s="68"/>
      <c r="I133" s="68"/>
      <c r="J133" s="68"/>
      <c r="K133" s="17"/>
      <c r="L133" s="28"/>
      <c r="N133" s="36"/>
      <c r="P133" s="22"/>
      <c r="Q133" s="22"/>
      <c r="R133" s="22"/>
      <c r="S133" s="22"/>
      <c r="T133" s="22"/>
      <c r="U133" s="22"/>
      <c r="V133" s="22"/>
    </row>
    <row r="134" spans="1:22" ht="18" customHeight="1" thickBot="1" x14ac:dyDescent="0.2">
      <c r="B134" s="68"/>
      <c r="C134" s="68"/>
      <c r="D134" s="68"/>
      <c r="E134" s="68"/>
      <c r="F134" s="68"/>
      <c r="G134" s="68"/>
      <c r="H134" s="68"/>
      <c r="I134" s="68"/>
      <c r="J134" s="68"/>
      <c r="K134" s="26" t="s">
        <v>145</v>
      </c>
      <c r="L134" s="25" t="str">
        <f>IF(A129&gt;'様式２ 返礼品明細(No.1～10)'!$L$6,"",'様式２ 返礼品明細(No.1～10)'!$L$6)</f>
        <v/>
      </c>
      <c r="N134" s="30" t="s">
        <v>146</v>
      </c>
      <c r="O134" s="67" t="s">
        <v>147</v>
      </c>
      <c r="P134" s="68"/>
      <c r="Q134" s="68"/>
      <c r="R134" s="68"/>
      <c r="S134" s="68"/>
      <c r="T134" s="68"/>
      <c r="U134" s="68"/>
      <c r="V134" s="68"/>
    </row>
    <row r="135" spans="1:22" ht="20.100000000000001" customHeight="1" thickTop="1" thickBot="1" x14ac:dyDescent="0.45">
      <c r="B135" s="85" t="s">
        <v>68</v>
      </c>
      <c r="C135" s="115"/>
      <c r="D135" s="115"/>
      <c r="E135" s="147"/>
      <c r="F135" s="148"/>
      <c r="G135" s="148"/>
      <c r="H135" s="149"/>
      <c r="I135" s="46" t="s">
        <v>158</v>
      </c>
      <c r="J135" s="144"/>
      <c r="K135" s="145"/>
      <c r="L135" s="146"/>
      <c r="N135" s="36"/>
      <c r="P135" s="22"/>
      <c r="Q135" s="22"/>
      <c r="R135" s="22"/>
      <c r="S135" s="22"/>
      <c r="T135" s="22"/>
      <c r="U135" s="22"/>
      <c r="V135" s="22"/>
    </row>
    <row r="136" spans="1:22" ht="20.100000000000001" customHeight="1" thickTop="1" x14ac:dyDescent="0.4">
      <c r="B136" s="136" t="s">
        <v>166</v>
      </c>
      <c r="C136" s="110"/>
      <c r="D136" s="138"/>
      <c r="E136" s="47" t="s">
        <v>167</v>
      </c>
      <c r="F136" s="151"/>
      <c r="G136" s="151"/>
      <c r="H136" s="151"/>
      <c r="I136" s="38" t="s">
        <v>170</v>
      </c>
      <c r="J136" s="150"/>
      <c r="K136" s="80"/>
      <c r="L136" s="81"/>
      <c r="N136" s="36"/>
      <c r="P136" s="22"/>
      <c r="Q136" s="22"/>
      <c r="R136" s="22"/>
      <c r="S136" s="22"/>
      <c r="T136" s="22"/>
      <c r="U136" s="22"/>
      <c r="V136" s="22"/>
    </row>
    <row r="137" spans="1:22" ht="20.100000000000001" customHeight="1" thickBot="1" x14ac:dyDescent="0.45">
      <c r="B137" s="136" t="s">
        <v>176</v>
      </c>
      <c r="C137" s="110"/>
      <c r="D137" s="138"/>
      <c r="E137" s="142"/>
      <c r="F137" s="143"/>
      <c r="G137" s="143"/>
      <c r="H137" s="143"/>
      <c r="I137" s="143"/>
      <c r="J137" s="48" t="s">
        <v>181</v>
      </c>
      <c r="K137" s="39"/>
      <c r="L137" s="40"/>
      <c r="N137" s="36" t="s">
        <v>177</v>
      </c>
      <c r="O137" s="23" t="s">
        <v>178</v>
      </c>
      <c r="P137" s="22"/>
      <c r="Q137" s="22"/>
      <c r="R137" s="22"/>
      <c r="S137" s="22"/>
      <c r="T137" s="22"/>
      <c r="U137" s="22"/>
      <c r="V137" s="22"/>
    </row>
    <row r="138" spans="1:22" ht="20.100000000000001" customHeight="1" thickTop="1" thickBot="1" x14ac:dyDescent="0.45">
      <c r="B138" s="122" t="s">
        <v>108</v>
      </c>
      <c r="C138" s="123"/>
      <c r="D138" s="123"/>
      <c r="E138" s="49" t="s">
        <v>168</v>
      </c>
      <c r="F138" s="50" t="str">
        <f>IF(E138="変　更","変更理由","")</f>
        <v/>
      </c>
      <c r="G138" s="134"/>
      <c r="H138" s="134"/>
      <c r="I138" s="134"/>
      <c r="J138" s="134"/>
      <c r="K138" s="134"/>
      <c r="L138" s="135"/>
      <c r="N138" s="36" t="s">
        <v>108</v>
      </c>
      <c r="O138" s="41" t="s">
        <v>116</v>
      </c>
      <c r="P138" s="45"/>
      <c r="Q138" s="45"/>
      <c r="R138" s="45"/>
      <c r="S138" s="45"/>
      <c r="T138" s="45"/>
      <c r="U138" s="45"/>
      <c r="V138" s="45"/>
    </row>
    <row r="139" spans="1:22" ht="16.5" customHeight="1" x14ac:dyDescent="0.4">
      <c r="B139" s="124" t="s">
        <v>111</v>
      </c>
      <c r="C139" s="125"/>
      <c r="D139" s="125"/>
      <c r="E139" s="126"/>
      <c r="F139" s="126"/>
      <c r="G139" s="126"/>
      <c r="H139" s="126"/>
      <c r="I139" s="126"/>
      <c r="J139" s="126"/>
      <c r="K139" s="126"/>
      <c r="L139" s="127"/>
      <c r="N139" s="44"/>
      <c r="O139" s="45"/>
      <c r="P139" s="45"/>
      <c r="Q139" s="45"/>
      <c r="R139" s="45"/>
      <c r="S139" s="45"/>
      <c r="T139" s="45"/>
      <c r="U139" s="45"/>
      <c r="V139" s="45"/>
    </row>
    <row r="140" spans="1:22" ht="51.75" customHeight="1" thickBot="1" x14ac:dyDescent="0.45">
      <c r="B140" s="128" t="s">
        <v>199</v>
      </c>
      <c r="C140" s="129"/>
      <c r="D140" s="130" t="str">
        <f>VLOOKUP(B140,'地場産品基準、関連資料'!$A$3:$B$16,2,FALSE)</f>
        <v>　　　</v>
      </c>
      <c r="E140" s="131"/>
      <c r="F140" s="132"/>
      <c r="G140" s="132"/>
      <c r="H140" s="132"/>
      <c r="I140" s="132"/>
      <c r="J140" s="132"/>
      <c r="K140" s="132"/>
      <c r="L140" s="133"/>
      <c r="N140" s="36" t="s">
        <v>139</v>
      </c>
      <c r="O140" s="161" t="s">
        <v>153</v>
      </c>
      <c r="P140" s="162"/>
      <c r="Q140" s="162"/>
      <c r="R140" s="162"/>
      <c r="S140" s="162"/>
      <c r="T140" s="162"/>
      <c r="U140" s="162"/>
      <c r="V140" s="162"/>
    </row>
    <row r="141" spans="1:22" ht="14.1" customHeight="1" thickTop="1" x14ac:dyDescent="0.4">
      <c r="B141" s="85" t="s">
        <v>0</v>
      </c>
      <c r="C141" s="86"/>
      <c r="D141" s="87"/>
      <c r="E141" s="88"/>
      <c r="F141" s="119" t="s">
        <v>43</v>
      </c>
      <c r="G141" s="120"/>
      <c r="H141" s="120"/>
      <c r="I141" s="120"/>
      <c r="J141" s="120"/>
      <c r="K141" s="120"/>
      <c r="L141" s="121"/>
      <c r="N141" s="36"/>
      <c r="O141" s="23" t="s">
        <v>162</v>
      </c>
      <c r="P141" s="22"/>
      <c r="Q141" s="22"/>
      <c r="R141" s="22"/>
      <c r="S141" s="22"/>
      <c r="T141" s="22"/>
      <c r="U141" s="22"/>
      <c r="V141" s="22"/>
    </row>
    <row r="142" spans="1:22" ht="20.100000000000001" customHeight="1" thickBot="1" x14ac:dyDescent="0.45">
      <c r="B142" s="94" t="s">
        <v>1</v>
      </c>
      <c r="C142" s="95"/>
      <c r="D142" s="95"/>
      <c r="E142" s="96"/>
      <c r="F142" s="116"/>
      <c r="G142" s="117"/>
      <c r="H142" s="117"/>
      <c r="I142" s="117"/>
      <c r="J142" s="117"/>
      <c r="K142" s="117"/>
      <c r="L142" s="118"/>
      <c r="N142" s="36" t="s">
        <v>1</v>
      </c>
      <c r="O142" s="23" t="s">
        <v>160</v>
      </c>
      <c r="P142" s="22"/>
      <c r="Q142" s="22"/>
      <c r="R142" s="22"/>
      <c r="S142" s="22"/>
      <c r="T142" s="22"/>
      <c r="U142" s="22"/>
      <c r="V142" s="22"/>
    </row>
    <row r="143" spans="1:22" ht="20.100000000000001" customHeight="1" thickTop="1" x14ac:dyDescent="0.4">
      <c r="B143" s="136" t="s">
        <v>2</v>
      </c>
      <c r="C143" s="137"/>
      <c r="D143" s="137"/>
      <c r="E143" s="138"/>
      <c r="F143" s="97"/>
      <c r="G143" s="97"/>
      <c r="H143" s="97"/>
      <c r="I143" s="97"/>
      <c r="J143" s="97"/>
      <c r="K143" s="97"/>
      <c r="L143" s="98"/>
      <c r="N143" s="36" t="s">
        <v>163</v>
      </c>
      <c r="O143" s="23" t="s">
        <v>161</v>
      </c>
      <c r="P143" s="22"/>
      <c r="Q143" s="22"/>
      <c r="R143" s="22"/>
      <c r="S143" s="22"/>
      <c r="T143" s="22"/>
      <c r="U143" s="22"/>
      <c r="V143" s="22"/>
    </row>
    <row r="144" spans="1:22" ht="24" customHeight="1" x14ac:dyDescent="0.4">
      <c r="B144" s="92" t="s">
        <v>40</v>
      </c>
      <c r="C144" s="137"/>
      <c r="D144" s="137"/>
      <c r="E144" s="138"/>
      <c r="F144" s="114"/>
      <c r="G144" s="166"/>
      <c r="H144" s="112" t="s">
        <v>41</v>
      </c>
      <c r="I144" s="163"/>
      <c r="J144" s="164"/>
      <c r="K144" s="164"/>
      <c r="L144" s="165"/>
      <c r="N144" s="36" t="s">
        <v>140</v>
      </c>
      <c r="O144" s="23" t="s">
        <v>117</v>
      </c>
      <c r="P144" s="22"/>
      <c r="Q144" s="22"/>
      <c r="R144" s="22"/>
      <c r="S144" s="22"/>
      <c r="T144" s="22"/>
      <c r="U144" s="22"/>
      <c r="V144" s="22"/>
    </row>
    <row r="145" spans="2:22" ht="23.1" customHeight="1" x14ac:dyDescent="0.4">
      <c r="B145" s="136" t="s">
        <v>3</v>
      </c>
      <c r="C145" s="137"/>
      <c r="D145" s="137"/>
      <c r="E145" s="138"/>
      <c r="F145" s="114"/>
      <c r="G145" s="110"/>
      <c r="H145" s="112" t="s">
        <v>182</v>
      </c>
      <c r="I145" s="113"/>
      <c r="J145" s="139"/>
      <c r="K145" s="139"/>
      <c r="L145" s="140"/>
      <c r="N145" s="36" t="s">
        <v>141</v>
      </c>
      <c r="O145" s="23" t="s">
        <v>118</v>
      </c>
      <c r="P145" s="22"/>
      <c r="Q145" s="22"/>
      <c r="R145" s="22"/>
      <c r="S145" s="22"/>
      <c r="T145" s="22"/>
      <c r="U145" s="22"/>
      <c r="V145" s="22"/>
    </row>
    <row r="146" spans="2:22" ht="20.100000000000001" customHeight="1" x14ac:dyDescent="0.4">
      <c r="B146" s="136" t="s">
        <v>37</v>
      </c>
      <c r="C146" s="137"/>
      <c r="D146" s="137"/>
      <c r="E146" s="138"/>
      <c r="F146" s="141"/>
      <c r="G146" s="110"/>
      <c r="H146" s="112" t="s">
        <v>134</v>
      </c>
      <c r="I146" s="113"/>
      <c r="J146" s="114"/>
      <c r="K146" s="114"/>
      <c r="L146" s="100"/>
      <c r="N146" s="43" t="s">
        <v>172</v>
      </c>
      <c r="O146" s="23" t="s">
        <v>119</v>
      </c>
      <c r="Q146" s="22"/>
      <c r="R146" s="22"/>
      <c r="S146" s="22"/>
      <c r="T146" s="22"/>
      <c r="U146" s="22"/>
      <c r="V146" s="22"/>
    </row>
    <row r="147" spans="2:22" ht="24" customHeight="1" x14ac:dyDescent="0.4">
      <c r="B147" s="92" t="s">
        <v>110</v>
      </c>
      <c r="C147" s="80"/>
      <c r="D147" s="80"/>
      <c r="E147" s="93"/>
      <c r="F147" s="99"/>
      <c r="G147" s="110"/>
      <c r="H147" s="112" t="s">
        <v>69</v>
      </c>
      <c r="I147" s="138"/>
      <c r="J147" s="99"/>
      <c r="K147" s="99"/>
      <c r="L147" s="100"/>
      <c r="N147" s="36" t="s">
        <v>174</v>
      </c>
      <c r="O147" s="23" t="s">
        <v>175</v>
      </c>
      <c r="P147" s="42"/>
      <c r="Q147" s="42"/>
      <c r="R147" s="42"/>
      <c r="S147" s="42"/>
      <c r="T147" s="42"/>
      <c r="U147" s="42"/>
      <c r="V147" s="42"/>
    </row>
    <row r="148" spans="2:22" ht="24" customHeight="1" x14ac:dyDescent="0.4">
      <c r="B148" s="92" t="s">
        <v>157</v>
      </c>
      <c r="C148" s="137"/>
      <c r="D148" s="137"/>
      <c r="E148" s="138"/>
      <c r="F148" s="114"/>
      <c r="G148" s="110"/>
      <c r="H148" s="110"/>
      <c r="I148" s="110"/>
      <c r="J148" s="110"/>
      <c r="K148" s="110"/>
      <c r="L148" s="100"/>
      <c r="N148" s="43" t="s">
        <v>171</v>
      </c>
      <c r="O148" s="105" t="s">
        <v>137</v>
      </c>
      <c r="P148" s="68"/>
      <c r="Q148" s="68"/>
      <c r="R148" s="68"/>
      <c r="S148" s="68"/>
      <c r="T148" s="68"/>
      <c r="U148" s="68"/>
      <c r="V148" s="68"/>
    </row>
    <row r="149" spans="2:22" ht="30" customHeight="1" x14ac:dyDescent="0.4">
      <c r="B149" s="89" t="s">
        <v>148</v>
      </c>
      <c r="C149" s="90"/>
      <c r="D149" s="90"/>
      <c r="E149" s="91"/>
      <c r="F149" s="158"/>
      <c r="G149" s="159"/>
      <c r="H149" s="159"/>
      <c r="I149" s="159"/>
      <c r="J149" s="159"/>
      <c r="K149" s="159"/>
      <c r="L149" s="160"/>
      <c r="N149" s="36"/>
      <c r="O149" s="68"/>
      <c r="P149" s="68"/>
      <c r="Q149" s="68"/>
      <c r="R149" s="68"/>
      <c r="S149" s="68"/>
      <c r="T149" s="68"/>
      <c r="U149" s="68"/>
      <c r="V149" s="68"/>
    </row>
    <row r="150" spans="2:22" ht="20.100000000000001" customHeight="1" x14ac:dyDescent="0.4">
      <c r="B150" s="152" t="s">
        <v>165</v>
      </c>
      <c r="C150" s="153"/>
      <c r="D150" s="153"/>
      <c r="E150" s="154"/>
      <c r="F150" s="155" t="s">
        <v>164</v>
      </c>
      <c r="G150" s="156"/>
      <c r="H150" s="156"/>
      <c r="I150" s="156"/>
      <c r="J150" s="156"/>
      <c r="K150" s="156"/>
      <c r="L150" s="157"/>
      <c r="N150" s="36"/>
      <c r="O150" s="68"/>
      <c r="P150" s="68"/>
      <c r="Q150" s="68"/>
      <c r="R150" s="68"/>
      <c r="S150" s="68"/>
      <c r="T150" s="68"/>
      <c r="U150" s="68"/>
      <c r="V150" s="68"/>
    </row>
    <row r="151" spans="2:22" ht="20.100000000000001" customHeight="1" thickBot="1" x14ac:dyDescent="0.45">
      <c r="B151" s="101" t="s">
        <v>173</v>
      </c>
      <c r="C151" s="102"/>
      <c r="D151" s="102"/>
      <c r="E151" s="102"/>
      <c r="F151" s="103"/>
      <c r="G151" s="103"/>
      <c r="H151" s="103"/>
      <c r="I151" s="103"/>
      <c r="J151" s="103"/>
      <c r="K151" s="103"/>
      <c r="L151" s="104"/>
      <c r="N151" s="36" t="s">
        <v>142</v>
      </c>
      <c r="O151" s="23" t="s">
        <v>122</v>
      </c>
      <c r="P151" s="22"/>
      <c r="Q151" s="22"/>
      <c r="R151" s="22"/>
      <c r="S151" s="22"/>
      <c r="T151" s="22"/>
      <c r="U151" s="22"/>
      <c r="V151" s="22"/>
    </row>
    <row r="152" spans="2:22" ht="6" customHeight="1" thickBot="1" x14ac:dyDescent="0.45">
      <c r="N152" s="36"/>
      <c r="P152" s="22"/>
      <c r="Q152" s="22"/>
      <c r="R152" s="22"/>
      <c r="S152" s="22"/>
      <c r="T152" s="22"/>
      <c r="U152" s="22"/>
      <c r="V152" s="22"/>
    </row>
    <row r="153" spans="2:22" ht="20.100000000000001" customHeight="1" x14ac:dyDescent="0.4">
      <c r="B153" s="107" t="str">
        <f t="shared" ref="B153" si="7">$B$25</f>
        <v xml:space="preserve"> 返礼品の詳細を把握させていただくため、以下の問いに回答を記載願います。</v>
      </c>
      <c r="C153" s="108"/>
      <c r="D153" s="108"/>
      <c r="E153" s="108"/>
      <c r="F153" s="108"/>
      <c r="G153" s="108"/>
      <c r="H153" s="108"/>
      <c r="I153" s="108"/>
      <c r="J153" s="108"/>
      <c r="K153" s="108"/>
      <c r="L153" s="109"/>
      <c r="N153" s="36"/>
      <c r="P153" s="21"/>
      <c r="Q153" s="21"/>
      <c r="R153" s="21"/>
      <c r="S153" s="21"/>
      <c r="T153" s="21"/>
      <c r="U153" s="21"/>
      <c r="V153" s="21"/>
    </row>
    <row r="154" spans="2:22" ht="50.1" customHeight="1" x14ac:dyDescent="0.4">
      <c r="B154" s="15" t="s">
        <v>53</v>
      </c>
      <c r="C154" s="76" t="e">
        <f>VLOOKUP(B140,'地場産品基準、関連資料'!$A$3:$F$15,4,FALSE)</f>
        <v>#N/A</v>
      </c>
      <c r="D154" s="77"/>
      <c r="E154" s="77"/>
      <c r="F154" s="77"/>
      <c r="G154" s="77"/>
      <c r="H154" s="77"/>
      <c r="I154" s="77"/>
      <c r="J154" s="77"/>
      <c r="K154" s="77"/>
      <c r="L154" s="78"/>
      <c r="N154" s="70" t="s">
        <v>78</v>
      </c>
      <c r="O154" s="105" t="e">
        <f>VLOOKUP(B140,'地場産品基準、関連資料'!$A$3:$J$15,8,FALSE)</f>
        <v>#N/A</v>
      </c>
      <c r="P154" s="73"/>
      <c r="Q154" s="73"/>
      <c r="R154" s="73"/>
      <c r="S154" s="73"/>
      <c r="T154" s="73"/>
      <c r="U154" s="73"/>
      <c r="V154" s="73"/>
    </row>
    <row r="155" spans="2:22" ht="45" customHeight="1" x14ac:dyDescent="0.4">
      <c r="B155" s="15" t="s">
        <v>50</v>
      </c>
      <c r="C155" s="106"/>
      <c r="D155" s="77"/>
      <c r="E155" s="77"/>
      <c r="F155" s="77"/>
      <c r="G155" s="77"/>
      <c r="H155" s="77"/>
      <c r="I155" s="77"/>
      <c r="J155" s="77"/>
      <c r="K155" s="77"/>
      <c r="L155" s="78"/>
      <c r="N155" s="71"/>
      <c r="O155" s="73"/>
      <c r="P155" s="73"/>
      <c r="Q155" s="73"/>
      <c r="R155" s="73"/>
      <c r="S155" s="73"/>
      <c r="T155" s="73"/>
      <c r="U155" s="73"/>
      <c r="V155" s="73"/>
    </row>
    <row r="156" spans="2:22" ht="50.1" customHeight="1" x14ac:dyDescent="0.4">
      <c r="B156" s="15" t="s">
        <v>54</v>
      </c>
      <c r="C156" s="76" t="e">
        <f>VLOOKUP(B140,'地場産品基準、関連資料'!$A$3:$F$15,5,FALSE)</f>
        <v>#N/A</v>
      </c>
      <c r="D156" s="77"/>
      <c r="E156" s="77"/>
      <c r="F156" s="77"/>
      <c r="G156" s="77"/>
      <c r="H156" s="77"/>
      <c r="I156" s="77"/>
      <c r="J156" s="77"/>
      <c r="K156" s="77"/>
      <c r="L156" s="78"/>
      <c r="M156" s="17"/>
      <c r="N156" s="70" t="s">
        <v>79</v>
      </c>
      <c r="O156" s="72" t="e">
        <f>VLOOKUP(B140,'地場産品基準、関連資料'!$A$3:$J$15,9,FALSE)</f>
        <v>#N/A</v>
      </c>
      <c r="P156" s="73"/>
      <c r="Q156" s="73"/>
      <c r="R156" s="73"/>
      <c r="S156" s="73"/>
      <c r="T156" s="73"/>
      <c r="U156" s="73"/>
      <c r="V156" s="73"/>
    </row>
    <row r="157" spans="2:22" ht="45" customHeight="1" x14ac:dyDescent="0.4">
      <c r="B157" s="15" t="s">
        <v>50</v>
      </c>
      <c r="C157" s="106"/>
      <c r="D157" s="77"/>
      <c r="E157" s="77"/>
      <c r="F157" s="77"/>
      <c r="G157" s="77"/>
      <c r="H157" s="77"/>
      <c r="I157" s="77"/>
      <c r="J157" s="77"/>
      <c r="K157" s="77"/>
      <c r="L157" s="78"/>
      <c r="N157" s="71"/>
      <c r="O157" s="73"/>
      <c r="P157" s="73"/>
      <c r="Q157" s="73"/>
      <c r="R157" s="73"/>
      <c r="S157" s="73"/>
      <c r="T157" s="73"/>
      <c r="U157" s="73"/>
      <c r="V157" s="73"/>
    </row>
    <row r="158" spans="2:22" ht="49.5" customHeight="1" x14ac:dyDescent="0.4">
      <c r="B158" s="15" t="s">
        <v>55</v>
      </c>
      <c r="C158" s="76" t="e">
        <f>VLOOKUP(B140,'地場産品基準、関連資料'!$A$3:$F$15,6,FALSE)</f>
        <v>#N/A</v>
      </c>
      <c r="D158" s="77"/>
      <c r="E158" s="77"/>
      <c r="F158" s="77"/>
      <c r="G158" s="77"/>
      <c r="H158" s="77"/>
      <c r="I158" s="77"/>
      <c r="J158" s="77"/>
      <c r="K158" s="77"/>
      <c r="L158" s="78"/>
      <c r="M158" s="17"/>
      <c r="N158" s="70" t="s">
        <v>80</v>
      </c>
      <c r="O158" s="72" t="e">
        <f>VLOOKUP(B140,'地場産品基準、関連資料'!$A$3:$J$15,10,FALSE)</f>
        <v>#N/A</v>
      </c>
      <c r="P158" s="74"/>
      <c r="Q158" s="74"/>
      <c r="R158" s="74"/>
      <c r="S158" s="74"/>
      <c r="T158" s="74"/>
      <c r="U158" s="75"/>
      <c r="V158" s="75"/>
    </row>
    <row r="159" spans="2:22" ht="45" customHeight="1" thickBot="1" x14ac:dyDescent="0.45">
      <c r="B159" s="16" t="s">
        <v>50</v>
      </c>
      <c r="C159" s="180"/>
      <c r="D159" s="181"/>
      <c r="E159" s="181"/>
      <c r="F159" s="181"/>
      <c r="G159" s="181"/>
      <c r="H159" s="181"/>
      <c r="I159" s="181"/>
      <c r="J159" s="181"/>
      <c r="K159" s="181"/>
      <c r="L159" s="182"/>
      <c r="N159" s="71"/>
      <c r="O159" s="75"/>
      <c r="P159" s="75"/>
      <c r="Q159" s="75"/>
      <c r="R159" s="75"/>
      <c r="S159" s="75"/>
      <c r="T159" s="75"/>
      <c r="U159" s="75"/>
      <c r="V159" s="75"/>
    </row>
    <row r="161" spans="1:22" ht="15" customHeight="1" x14ac:dyDescent="0.4">
      <c r="A161" s="27">
        <f>+A129+1</f>
        <v>6</v>
      </c>
      <c r="K161" s="111" t="str">
        <f>IF(A161&gt;$L$6," ",A161&amp;"/"&amp;L166)</f>
        <v xml:space="preserve"> </v>
      </c>
      <c r="L161" s="71"/>
      <c r="N161" s="23" t="s">
        <v>149</v>
      </c>
      <c r="P161" s="22"/>
      <c r="Q161" s="22"/>
      <c r="R161" s="22"/>
      <c r="S161" s="22"/>
      <c r="T161" s="22"/>
      <c r="U161" s="22"/>
      <c r="V161" s="22"/>
    </row>
    <row r="162" spans="1:22" ht="9.75" customHeight="1" x14ac:dyDescent="0.4">
      <c r="N162" s="36"/>
      <c r="P162" s="22"/>
      <c r="Q162" s="22"/>
      <c r="R162" s="22"/>
      <c r="S162" s="22"/>
      <c r="T162" s="22"/>
      <c r="U162" s="22"/>
      <c r="V162" s="22"/>
    </row>
    <row r="163" spans="1:22" ht="15" customHeight="1" x14ac:dyDescent="0.4">
      <c r="C163" s="19"/>
      <c r="D163" s="19"/>
      <c r="E163" s="19"/>
      <c r="F163" s="19"/>
      <c r="G163" s="24" t="s">
        <v>107</v>
      </c>
      <c r="H163" s="19"/>
      <c r="I163" s="19"/>
      <c r="J163" s="19"/>
      <c r="K163" s="19"/>
      <c r="L163" s="19"/>
      <c r="N163" s="36"/>
      <c r="P163" s="22"/>
      <c r="Q163" s="22"/>
      <c r="R163" s="22"/>
      <c r="S163" s="22"/>
      <c r="T163" s="22"/>
      <c r="U163" s="22"/>
      <c r="V163" s="22"/>
    </row>
    <row r="164" spans="1:22" ht="15" customHeight="1" x14ac:dyDescent="0.15">
      <c r="B164" s="19"/>
      <c r="C164" s="19"/>
      <c r="D164" s="19"/>
      <c r="E164" s="19"/>
      <c r="F164" s="19"/>
      <c r="G164" s="19"/>
      <c r="H164" s="19"/>
      <c r="I164" s="19"/>
      <c r="J164" s="177" t="str">
        <f>IF(A161&gt;$L$6," ",'様式２ 返礼品明細(No.1～10)'!$J$4)</f>
        <v xml:space="preserve"> </v>
      </c>
      <c r="K164" s="178">
        <f>IF(K166="","",'様式２ 返礼品明細(No.1～10)'!$J$4)</f>
        <v>45961</v>
      </c>
      <c r="L164" s="178" t="str">
        <f>IF(L166="","",'様式２ 返礼品明細(No.1～10)'!$J$4)</f>
        <v/>
      </c>
      <c r="N164" s="36"/>
      <c r="P164" s="22"/>
      <c r="Q164" s="22"/>
      <c r="R164" s="22"/>
      <c r="S164" s="22"/>
      <c r="T164" s="22"/>
      <c r="U164" s="22"/>
      <c r="V164" s="22"/>
    </row>
    <row r="165" spans="1:22" ht="27" customHeight="1" x14ac:dyDescent="0.15">
      <c r="B165" s="69" t="str">
        <f t="shared" ref="B165" si="8">$B$5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65" s="68"/>
      <c r="D165" s="68"/>
      <c r="E165" s="68"/>
      <c r="F165" s="68"/>
      <c r="G165" s="68"/>
      <c r="H165" s="68"/>
      <c r="I165" s="68"/>
      <c r="J165" s="68"/>
      <c r="K165" s="17"/>
      <c r="L165" s="28"/>
      <c r="N165" s="36"/>
      <c r="P165" s="22"/>
      <c r="Q165" s="22"/>
      <c r="R165" s="22"/>
      <c r="S165" s="22"/>
      <c r="T165" s="22"/>
      <c r="U165" s="22"/>
      <c r="V165" s="22"/>
    </row>
    <row r="166" spans="1:22" ht="18" customHeight="1" thickBot="1" x14ac:dyDescent="0.2">
      <c r="B166" s="68"/>
      <c r="C166" s="68"/>
      <c r="D166" s="68"/>
      <c r="E166" s="68"/>
      <c r="F166" s="68"/>
      <c r="G166" s="68"/>
      <c r="H166" s="68"/>
      <c r="I166" s="68"/>
      <c r="J166" s="68"/>
      <c r="K166" s="26" t="s">
        <v>145</v>
      </c>
      <c r="L166" s="25" t="str">
        <f>IF(A161&gt;'様式２ 返礼品明細(No.1～10)'!$L$6,"",'様式２ 返礼品明細(No.1～10)'!$L$6)</f>
        <v/>
      </c>
      <c r="N166" s="30" t="s">
        <v>146</v>
      </c>
      <c r="O166" s="67" t="s">
        <v>147</v>
      </c>
      <c r="P166" s="68"/>
      <c r="Q166" s="68"/>
      <c r="R166" s="68"/>
      <c r="S166" s="68"/>
      <c r="T166" s="68"/>
      <c r="U166" s="68"/>
      <c r="V166" s="68"/>
    </row>
    <row r="167" spans="1:22" ht="20.100000000000001" customHeight="1" thickTop="1" thickBot="1" x14ac:dyDescent="0.45">
      <c r="B167" s="85" t="s">
        <v>68</v>
      </c>
      <c r="C167" s="115"/>
      <c r="D167" s="115"/>
      <c r="E167" s="147"/>
      <c r="F167" s="148"/>
      <c r="G167" s="148"/>
      <c r="H167" s="149"/>
      <c r="I167" s="46" t="s">
        <v>158</v>
      </c>
      <c r="J167" s="144"/>
      <c r="K167" s="145"/>
      <c r="L167" s="146"/>
      <c r="N167" s="36"/>
      <c r="P167" s="22"/>
      <c r="Q167" s="22"/>
      <c r="R167" s="22"/>
      <c r="S167" s="22"/>
      <c r="T167" s="22"/>
      <c r="U167" s="22"/>
      <c r="V167" s="22"/>
    </row>
    <row r="168" spans="1:22" ht="20.100000000000001" customHeight="1" thickTop="1" x14ac:dyDescent="0.4">
      <c r="B168" s="136" t="s">
        <v>166</v>
      </c>
      <c r="C168" s="110"/>
      <c r="D168" s="138"/>
      <c r="E168" s="47" t="s">
        <v>167</v>
      </c>
      <c r="F168" s="151"/>
      <c r="G168" s="151"/>
      <c r="H168" s="151"/>
      <c r="I168" s="38" t="s">
        <v>170</v>
      </c>
      <c r="J168" s="150"/>
      <c r="K168" s="80"/>
      <c r="L168" s="81"/>
      <c r="N168" s="36"/>
      <c r="P168" s="22"/>
      <c r="Q168" s="22"/>
      <c r="R168" s="22"/>
      <c r="S168" s="22"/>
      <c r="T168" s="22"/>
      <c r="U168" s="22"/>
      <c r="V168" s="22"/>
    </row>
    <row r="169" spans="1:22" ht="20.100000000000001" customHeight="1" thickBot="1" x14ac:dyDescent="0.45">
      <c r="B169" s="136" t="s">
        <v>176</v>
      </c>
      <c r="C169" s="110"/>
      <c r="D169" s="138"/>
      <c r="E169" s="142"/>
      <c r="F169" s="143"/>
      <c r="G169" s="143"/>
      <c r="H169" s="143"/>
      <c r="I169" s="143"/>
      <c r="J169" s="48" t="s">
        <v>181</v>
      </c>
      <c r="K169" s="39"/>
      <c r="L169" s="40"/>
      <c r="N169" s="36" t="s">
        <v>177</v>
      </c>
      <c r="O169" s="23" t="s">
        <v>178</v>
      </c>
      <c r="P169" s="22"/>
      <c r="Q169" s="22"/>
      <c r="R169" s="22"/>
      <c r="S169" s="22"/>
      <c r="T169" s="22"/>
      <c r="U169" s="22"/>
      <c r="V169" s="22"/>
    </row>
    <row r="170" spans="1:22" ht="20.100000000000001" customHeight="1" thickTop="1" thickBot="1" x14ac:dyDescent="0.45">
      <c r="B170" s="122" t="s">
        <v>108</v>
      </c>
      <c r="C170" s="123"/>
      <c r="D170" s="123"/>
      <c r="E170" s="49" t="s">
        <v>168</v>
      </c>
      <c r="F170" s="50" t="str">
        <f>IF(E170="変　更","変更理由","")</f>
        <v/>
      </c>
      <c r="G170" s="134"/>
      <c r="H170" s="134"/>
      <c r="I170" s="134"/>
      <c r="J170" s="134"/>
      <c r="K170" s="134"/>
      <c r="L170" s="135"/>
      <c r="N170" s="36" t="s">
        <v>108</v>
      </c>
      <c r="O170" s="41" t="s">
        <v>116</v>
      </c>
      <c r="P170" s="45"/>
      <c r="Q170" s="45"/>
      <c r="R170" s="45"/>
      <c r="S170" s="45"/>
      <c r="T170" s="45"/>
      <c r="U170" s="45"/>
      <c r="V170" s="45"/>
    </row>
    <row r="171" spans="1:22" ht="16.5" customHeight="1" x14ac:dyDescent="0.4">
      <c r="B171" s="124" t="s">
        <v>111</v>
      </c>
      <c r="C171" s="125"/>
      <c r="D171" s="125"/>
      <c r="E171" s="126"/>
      <c r="F171" s="126"/>
      <c r="G171" s="126"/>
      <c r="H171" s="126"/>
      <c r="I171" s="126"/>
      <c r="J171" s="126"/>
      <c r="K171" s="126"/>
      <c r="L171" s="127"/>
      <c r="N171" s="44"/>
      <c r="O171" s="45"/>
      <c r="P171" s="45"/>
      <c r="Q171" s="45"/>
      <c r="R171" s="45"/>
      <c r="S171" s="45"/>
      <c r="T171" s="45"/>
      <c r="U171" s="45"/>
      <c r="V171" s="45"/>
    </row>
    <row r="172" spans="1:22" ht="51.75" customHeight="1" thickBot="1" x14ac:dyDescent="0.45">
      <c r="B172" s="128" t="s">
        <v>199</v>
      </c>
      <c r="C172" s="129"/>
      <c r="D172" s="130" t="str">
        <f>VLOOKUP(B172,'地場産品基準、関連資料'!$A$3:$B$16,2,FALSE)</f>
        <v>　　　</v>
      </c>
      <c r="E172" s="131"/>
      <c r="F172" s="132"/>
      <c r="G172" s="132"/>
      <c r="H172" s="132"/>
      <c r="I172" s="132"/>
      <c r="J172" s="132"/>
      <c r="K172" s="132"/>
      <c r="L172" s="133"/>
      <c r="N172" s="36" t="s">
        <v>139</v>
      </c>
      <c r="O172" s="161" t="s">
        <v>153</v>
      </c>
      <c r="P172" s="162"/>
      <c r="Q172" s="162"/>
      <c r="R172" s="162"/>
      <c r="S172" s="162"/>
      <c r="T172" s="162"/>
      <c r="U172" s="162"/>
      <c r="V172" s="162"/>
    </row>
    <row r="173" spans="1:22" ht="14.1" customHeight="1" thickTop="1" x14ac:dyDescent="0.4">
      <c r="B173" s="85" t="s">
        <v>0</v>
      </c>
      <c r="C173" s="86"/>
      <c r="D173" s="87"/>
      <c r="E173" s="88"/>
      <c r="F173" s="119" t="s">
        <v>43</v>
      </c>
      <c r="G173" s="120"/>
      <c r="H173" s="120"/>
      <c r="I173" s="120"/>
      <c r="J173" s="120"/>
      <c r="K173" s="120"/>
      <c r="L173" s="121"/>
      <c r="N173" s="36"/>
      <c r="O173" s="23" t="s">
        <v>162</v>
      </c>
      <c r="P173" s="22"/>
      <c r="Q173" s="22"/>
      <c r="R173" s="22"/>
      <c r="S173" s="22"/>
      <c r="T173" s="22"/>
      <c r="U173" s="22"/>
      <c r="V173" s="22"/>
    </row>
    <row r="174" spans="1:22" ht="20.100000000000001" customHeight="1" thickBot="1" x14ac:dyDescent="0.45">
      <c r="B174" s="94" t="s">
        <v>1</v>
      </c>
      <c r="C174" s="95"/>
      <c r="D174" s="95"/>
      <c r="E174" s="96"/>
      <c r="F174" s="116"/>
      <c r="G174" s="117"/>
      <c r="H174" s="117"/>
      <c r="I174" s="117"/>
      <c r="J174" s="117"/>
      <c r="K174" s="117"/>
      <c r="L174" s="118"/>
      <c r="N174" s="36" t="s">
        <v>1</v>
      </c>
      <c r="O174" s="23" t="s">
        <v>160</v>
      </c>
      <c r="P174" s="22"/>
      <c r="Q174" s="22"/>
      <c r="R174" s="22"/>
      <c r="S174" s="22"/>
      <c r="T174" s="22"/>
      <c r="U174" s="22"/>
      <c r="V174" s="22"/>
    </row>
    <row r="175" spans="1:22" ht="20.100000000000001" customHeight="1" thickTop="1" x14ac:dyDescent="0.4">
      <c r="B175" s="136" t="s">
        <v>2</v>
      </c>
      <c r="C175" s="137"/>
      <c r="D175" s="137"/>
      <c r="E175" s="138"/>
      <c r="F175" s="97"/>
      <c r="G175" s="97"/>
      <c r="H175" s="97"/>
      <c r="I175" s="97"/>
      <c r="J175" s="97"/>
      <c r="K175" s="97"/>
      <c r="L175" s="98"/>
      <c r="N175" s="36" t="s">
        <v>163</v>
      </c>
      <c r="O175" s="23" t="s">
        <v>161</v>
      </c>
      <c r="P175" s="22"/>
      <c r="Q175" s="22"/>
      <c r="R175" s="22"/>
      <c r="S175" s="22"/>
      <c r="T175" s="22"/>
      <c r="U175" s="22"/>
      <c r="V175" s="22"/>
    </row>
    <row r="176" spans="1:22" ht="24" customHeight="1" x14ac:dyDescent="0.4">
      <c r="B176" s="92" t="s">
        <v>40</v>
      </c>
      <c r="C176" s="137"/>
      <c r="D176" s="137"/>
      <c r="E176" s="138"/>
      <c r="F176" s="114"/>
      <c r="G176" s="166"/>
      <c r="H176" s="112" t="s">
        <v>41</v>
      </c>
      <c r="I176" s="163"/>
      <c r="J176" s="164"/>
      <c r="K176" s="164"/>
      <c r="L176" s="165"/>
      <c r="N176" s="36" t="s">
        <v>140</v>
      </c>
      <c r="O176" s="23" t="s">
        <v>117</v>
      </c>
      <c r="P176" s="22"/>
      <c r="Q176" s="22"/>
      <c r="R176" s="22"/>
      <c r="S176" s="22"/>
      <c r="T176" s="22"/>
      <c r="U176" s="22"/>
      <c r="V176" s="22"/>
    </row>
    <row r="177" spans="2:22" ht="23.1" customHeight="1" x14ac:dyDescent="0.4">
      <c r="B177" s="136" t="s">
        <v>3</v>
      </c>
      <c r="C177" s="137"/>
      <c r="D177" s="137"/>
      <c r="E177" s="138"/>
      <c r="F177" s="114"/>
      <c r="G177" s="110"/>
      <c r="H177" s="112" t="s">
        <v>182</v>
      </c>
      <c r="I177" s="113"/>
      <c r="J177" s="139"/>
      <c r="K177" s="139"/>
      <c r="L177" s="140"/>
      <c r="N177" s="36" t="s">
        <v>141</v>
      </c>
      <c r="O177" s="23" t="s">
        <v>118</v>
      </c>
      <c r="P177" s="22"/>
      <c r="Q177" s="22"/>
      <c r="R177" s="22"/>
      <c r="S177" s="22"/>
      <c r="T177" s="22"/>
      <c r="U177" s="22"/>
      <c r="V177" s="22"/>
    </row>
    <row r="178" spans="2:22" ht="20.100000000000001" customHeight="1" x14ac:dyDescent="0.4">
      <c r="B178" s="136" t="s">
        <v>37</v>
      </c>
      <c r="C178" s="137"/>
      <c r="D178" s="137"/>
      <c r="E178" s="138"/>
      <c r="F178" s="141"/>
      <c r="G178" s="110"/>
      <c r="H178" s="112" t="s">
        <v>134</v>
      </c>
      <c r="I178" s="113"/>
      <c r="J178" s="114"/>
      <c r="K178" s="114"/>
      <c r="L178" s="100"/>
      <c r="N178" s="43" t="s">
        <v>172</v>
      </c>
      <c r="O178" s="23" t="s">
        <v>119</v>
      </c>
      <c r="Q178" s="22"/>
      <c r="R178" s="22"/>
      <c r="S178" s="22"/>
      <c r="T178" s="22"/>
      <c r="U178" s="22"/>
      <c r="V178" s="22"/>
    </row>
    <row r="179" spans="2:22" ht="24" customHeight="1" x14ac:dyDescent="0.4">
      <c r="B179" s="92" t="s">
        <v>110</v>
      </c>
      <c r="C179" s="80"/>
      <c r="D179" s="80"/>
      <c r="E179" s="93"/>
      <c r="F179" s="99"/>
      <c r="G179" s="110"/>
      <c r="H179" s="112" t="s">
        <v>69</v>
      </c>
      <c r="I179" s="138"/>
      <c r="J179" s="99"/>
      <c r="K179" s="99"/>
      <c r="L179" s="100"/>
      <c r="N179" s="36" t="s">
        <v>174</v>
      </c>
      <c r="O179" s="23" t="s">
        <v>175</v>
      </c>
      <c r="P179" s="42"/>
      <c r="Q179" s="42"/>
      <c r="R179" s="42"/>
      <c r="S179" s="42"/>
      <c r="T179" s="42"/>
      <c r="U179" s="42"/>
      <c r="V179" s="42"/>
    </row>
    <row r="180" spans="2:22" ht="24" customHeight="1" x14ac:dyDescent="0.4">
      <c r="B180" s="92" t="s">
        <v>157</v>
      </c>
      <c r="C180" s="137"/>
      <c r="D180" s="137"/>
      <c r="E180" s="138"/>
      <c r="F180" s="114"/>
      <c r="G180" s="110"/>
      <c r="H180" s="110"/>
      <c r="I180" s="110"/>
      <c r="J180" s="110"/>
      <c r="K180" s="110"/>
      <c r="L180" s="100"/>
      <c r="N180" s="43" t="s">
        <v>171</v>
      </c>
      <c r="O180" s="105" t="s">
        <v>137</v>
      </c>
      <c r="P180" s="68"/>
      <c r="Q180" s="68"/>
      <c r="R180" s="68"/>
      <c r="S180" s="68"/>
      <c r="T180" s="68"/>
      <c r="U180" s="68"/>
      <c r="V180" s="68"/>
    </row>
    <row r="181" spans="2:22" ht="30" customHeight="1" x14ac:dyDescent="0.4">
      <c r="B181" s="89" t="s">
        <v>148</v>
      </c>
      <c r="C181" s="90"/>
      <c r="D181" s="90"/>
      <c r="E181" s="91"/>
      <c r="F181" s="158"/>
      <c r="G181" s="159"/>
      <c r="H181" s="159"/>
      <c r="I181" s="159"/>
      <c r="J181" s="159"/>
      <c r="K181" s="159"/>
      <c r="L181" s="160"/>
      <c r="N181" s="36"/>
      <c r="O181" s="68"/>
      <c r="P181" s="68"/>
      <c r="Q181" s="68"/>
      <c r="R181" s="68"/>
      <c r="S181" s="68"/>
      <c r="T181" s="68"/>
      <c r="U181" s="68"/>
      <c r="V181" s="68"/>
    </row>
    <row r="182" spans="2:22" ht="20.100000000000001" customHeight="1" x14ac:dyDescent="0.4">
      <c r="B182" s="152" t="s">
        <v>165</v>
      </c>
      <c r="C182" s="153"/>
      <c r="D182" s="153"/>
      <c r="E182" s="154"/>
      <c r="F182" s="155" t="s">
        <v>164</v>
      </c>
      <c r="G182" s="156"/>
      <c r="H182" s="156"/>
      <c r="I182" s="156"/>
      <c r="J182" s="156"/>
      <c r="K182" s="156"/>
      <c r="L182" s="157"/>
      <c r="N182" s="36"/>
      <c r="O182" s="68"/>
      <c r="P182" s="68"/>
      <c r="Q182" s="68"/>
      <c r="R182" s="68"/>
      <c r="S182" s="68"/>
      <c r="T182" s="68"/>
      <c r="U182" s="68"/>
      <c r="V182" s="68"/>
    </row>
    <row r="183" spans="2:22" ht="20.100000000000001" customHeight="1" thickBot="1" x14ac:dyDescent="0.45">
      <c r="B183" s="101" t="s">
        <v>173</v>
      </c>
      <c r="C183" s="102"/>
      <c r="D183" s="102"/>
      <c r="E183" s="102"/>
      <c r="F183" s="103"/>
      <c r="G183" s="103"/>
      <c r="H183" s="103"/>
      <c r="I183" s="103"/>
      <c r="J183" s="103"/>
      <c r="K183" s="103"/>
      <c r="L183" s="104"/>
      <c r="N183" s="36" t="s">
        <v>142</v>
      </c>
      <c r="O183" s="23" t="s">
        <v>122</v>
      </c>
      <c r="P183" s="22"/>
      <c r="Q183" s="22"/>
      <c r="R183" s="22"/>
      <c r="S183" s="22"/>
      <c r="T183" s="22"/>
      <c r="U183" s="22"/>
      <c r="V183" s="22"/>
    </row>
    <row r="184" spans="2:22" ht="6" customHeight="1" thickBot="1" x14ac:dyDescent="0.45">
      <c r="N184" s="36"/>
      <c r="P184" s="22"/>
      <c r="Q184" s="22"/>
      <c r="R184" s="22"/>
      <c r="S184" s="22"/>
      <c r="T184" s="22"/>
      <c r="U184" s="22"/>
      <c r="V184" s="22"/>
    </row>
    <row r="185" spans="2:22" ht="20.100000000000001" customHeight="1" x14ac:dyDescent="0.4">
      <c r="B185" s="107" t="str">
        <f t="shared" ref="B185" si="9">$B$25</f>
        <v xml:space="preserve"> 返礼品の詳細を把握させていただくため、以下の問いに回答を記載願います。</v>
      </c>
      <c r="C185" s="167"/>
      <c r="D185" s="167"/>
      <c r="E185" s="167"/>
      <c r="F185" s="167"/>
      <c r="G185" s="167"/>
      <c r="H185" s="167"/>
      <c r="I185" s="167"/>
      <c r="J185" s="167"/>
      <c r="K185" s="167"/>
      <c r="L185" s="168"/>
      <c r="N185" s="36"/>
      <c r="P185" s="21"/>
      <c r="Q185" s="21"/>
      <c r="R185" s="21"/>
      <c r="S185" s="21"/>
      <c r="T185" s="21"/>
      <c r="U185" s="21"/>
      <c r="V185" s="21"/>
    </row>
    <row r="186" spans="2:22" ht="50.1" customHeight="1" x14ac:dyDescent="0.4">
      <c r="B186" s="15" t="s">
        <v>53</v>
      </c>
      <c r="C186" s="76" t="e">
        <f>VLOOKUP(B172,'地場産品基準、関連資料'!$A$3:$F$15,4,FALSE)</f>
        <v>#N/A</v>
      </c>
      <c r="D186" s="77"/>
      <c r="E186" s="77"/>
      <c r="F186" s="77"/>
      <c r="G186" s="77"/>
      <c r="H186" s="77"/>
      <c r="I186" s="77"/>
      <c r="J186" s="77"/>
      <c r="K186" s="77"/>
      <c r="L186" s="78"/>
      <c r="N186" s="70" t="s">
        <v>78</v>
      </c>
      <c r="O186" s="105" t="e">
        <f>VLOOKUP(B172,'地場産品基準、関連資料'!$A$3:$J$15,8,FALSE)</f>
        <v>#N/A</v>
      </c>
      <c r="P186" s="73"/>
      <c r="Q186" s="73"/>
      <c r="R186" s="73"/>
      <c r="S186" s="73"/>
      <c r="T186" s="73"/>
      <c r="U186" s="73"/>
      <c r="V186" s="73"/>
    </row>
    <row r="187" spans="2:22" ht="45" customHeight="1" x14ac:dyDescent="0.4">
      <c r="B187" s="15" t="s">
        <v>50</v>
      </c>
      <c r="C187" s="106"/>
      <c r="D187" s="77"/>
      <c r="E187" s="77"/>
      <c r="F187" s="77"/>
      <c r="G187" s="77"/>
      <c r="H187" s="77"/>
      <c r="I187" s="77"/>
      <c r="J187" s="77"/>
      <c r="K187" s="77"/>
      <c r="L187" s="78"/>
      <c r="N187" s="71"/>
      <c r="O187" s="73"/>
      <c r="P187" s="73"/>
      <c r="Q187" s="73"/>
      <c r="R187" s="73"/>
      <c r="S187" s="73"/>
      <c r="T187" s="73"/>
      <c r="U187" s="73"/>
      <c r="V187" s="73"/>
    </row>
    <row r="188" spans="2:22" ht="50.1" customHeight="1" x14ac:dyDescent="0.4">
      <c r="B188" s="15" t="s">
        <v>54</v>
      </c>
      <c r="C188" s="76" t="e">
        <f>VLOOKUP(B172,'地場産品基準、関連資料'!$A$3:$F$15,5,FALSE)</f>
        <v>#N/A</v>
      </c>
      <c r="D188" s="77"/>
      <c r="E188" s="77"/>
      <c r="F188" s="77"/>
      <c r="G188" s="77"/>
      <c r="H188" s="77"/>
      <c r="I188" s="77"/>
      <c r="J188" s="77"/>
      <c r="K188" s="77"/>
      <c r="L188" s="78"/>
      <c r="M188" s="17"/>
      <c r="N188" s="70" t="s">
        <v>79</v>
      </c>
      <c r="O188" s="72" t="e">
        <f>VLOOKUP(B172,'地場産品基準、関連資料'!$A$3:$J$15,9,FALSE)</f>
        <v>#N/A</v>
      </c>
      <c r="P188" s="73"/>
      <c r="Q188" s="73"/>
      <c r="R188" s="73"/>
      <c r="S188" s="73"/>
      <c r="T188" s="73"/>
      <c r="U188" s="73"/>
      <c r="V188" s="73"/>
    </row>
    <row r="189" spans="2:22" ht="45" customHeight="1" x14ac:dyDescent="0.4">
      <c r="B189" s="15" t="s">
        <v>50</v>
      </c>
      <c r="C189" s="106"/>
      <c r="D189" s="77"/>
      <c r="E189" s="77"/>
      <c r="F189" s="77"/>
      <c r="G189" s="77"/>
      <c r="H189" s="77"/>
      <c r="I189" s="77"/>
      <c r="J189" s="77"/>
      <c r="K189" s="77"/>
      <c r="L189" s="78"/>
      <c r="N189" s="71"/>
      <c r="O189" s="73"/>
      <c r="P189" s="73"/>
      <c r="Q189" s="73"/>
      <c r="R189" s="73"/>
      <c r="S189" s="73"/>
      <c r="T189" s="73"/>
      <c r="U189" s="73"/>
      <c r="V189" s="73"/>
    </row>
    <row r="190" spans="2:22" ht="49.5" customHeight="1" x14ac:dyDescent="0.4">
      <c r="B190" s="15" t="s">
        <v>55</v>
      </c>
      <c r="C190" s="76" t="e">
        <f>VLOOKUP(B172,'地場産品基準、関連資料'!$A$3:$F$15,6,FALSE)</f>
        <v>#N/A</v>
      </c>
      <c r="D190" s="77"/>
      <c r="E190" s="77"/>
      <c r="F190" s="77"/>
      <c r="G190" s="77"/>
      <c r="H190" s="77"/>
      <c r="I190" s="77"/>
      <c r="J190" s="77"/>
      <c r="K190" s="77"/>
      <c r="L190" s="78"/>
      <c r="M190" s="17"/>
      <c r="N190" s="70" t="s">
        <v>80</v>
      </c>
      <c r="O190" s="72" t="e">
        <f>VLOOKUP(B172,'地場産品基準、関連資料'!$A$3:$J$15,10,FALSE)</f>
        <v>#N/A</v>
      </c>
      <c r="P190" s="74"/>
      <c r="Q190" s="74"/>
      <c r="R190" s="74"/>
      <c r="S190" s="74"/>
      <c r="T190" s="74"/>
      <c r="U190" s="75"/>
      <c r="V190" s="75"/>
    </row>
    <row r="191" spans="2:22" ht="45" customHeight="1" thickBot="1" x14ac:dyDescent="0.45">
      <c r="B191" s="16" t="s">
        <v>50</v>
      </c>
      <c r="C191" s="180"/>
      <c r="D191" s="181"/>
      <c r="E191" s="181"/>
      <c r="F191" s="181"/>
      <c r="G191" s="181"/>
      <c r="H191" s="181"/>
      <c r="I191" s="181"/>
      <c r="J191" s="181"/>
      <c r="K191" s="181"/>
      <c r="L191" s="182"/>
      <c r="N191" s="71"/>
      <c r="O191" s="75"/>
      <c r="P191" s="75"/>
      <c r="Q191" s="75"/>
      <c r="R191" s="75"/>
      <c r="S191" s="75"/>
      <c r="T191" s="75"/>
      <c r="U191" s="75"/>
      <c r="V191" s="75"/>
    </row>
    <row r="193" spans="1:22" ht="15" customHeight="1" x14ac:dyDescent="0.4">
      <c r="A193" s="27">
        <f>+A161+1</f>
        <v>7</v>
      </c>
      <c r="K193" s="111" t="str">
        <f>IF(A193&gt;$L$6," ",A193&amp;"/"&amp;L198)</f>
        <v xml:space="preserve"> </v>
      </c>
      <c r="L193" s="71"/>
      <c r="N193" s="23" t="s">
        <v>149</v>
      </c>
      <c r="P193" s="22"/>
      <c r="Q193" s="22"/>
      <c r="R193" s="22"/>
      <c r="S193" s="22"/>
      <c r="T193" s="22"/>
      <c r="U193" s="22"/>
      <c r="V193" s="22"/>
    </row>
    <row r="194" spans="1:22" ht="9.75" customHeight="1" x14ac:dyDescent="0.4">
      <c r="N194" s="36"/>
      <c r="P194" s="22"/>
      <c r="Q194" s="22"/>
      <c r="R194" s="22"/>
      <c r="S194" s="22"/>
      <c r="T194" s="22"/>
      <c r="U194" s="22"/>
      <c r="V194" s="22"/>
    </row>
    <row r="195" spans="1:22" ht="15" customHeight="1" x14ac:dyDescent="0.4">
      <c r="C195" s="19"/>
      <c r="D195" s="19"/>
      <c r="E195" s="19"/>
      <c r="F195" s="19"/>
      <c r="G195" s="24" t="s">
        <v>107</v>
      </c>
      <c r="H195" s="19"/>
      <c r="I195" s="19"/>
      <c r="J195" s="19"/>
      <c r="K195" s="19"/>
      <c r="L195" s="19"/>
      <c r="N195" s="36"/>
      <c r="P195" s="22"/>
      <c r="Q195" s="22"/>
      <c r="R195" s="22"/>
      <c r="S195" s="22"/>
      <c r="T195" s="22"/>
      <c r="U195" s="22"/>
      <c r="V195" s="22"/>
    </row>
    <row r="196" spans="1:22" ht="15" customHeight="1" x14ac:dyDescent="0.15">
      <c r="B196" s="19"/>
      <c r="C196" s="19"/>
      <c r="D196" s="19"/>
      <c r="E196" s="19"/>
      <c r="F196" s="19"/>
      <c r="G196" s="19"/>
      <c r="H196" s="19"/>
      <c r="I196" s="19"/>
      <c r="J196" s="177" t="str">
        <f>IF(A193&gt;$L$6," ",'様式２ 返礼品明細(No.1～10)'!$J$4)</f>
        <v xml:space="preserve"> </v>
      </c>
      <c r="K196" s="178">
        <f>IF(K198="","",'様式２ 返礼品明細(No.1～10)'!$J$4)</f>
        <v>45961</v>
      </c>
      <c r="L196" s="178" t="str">
        <f>IF(L198="","",'様式２ 返礼品明細(No.1～10)'!$J$4)</f>
        <v/>
      </c>
      <c r="N196" s="36"/>
      <c r="P196" s="22"/>
      <c r="Q196" s="22"/>
      <c r="R196" s="22"/>
      <c r="S196" s="22"/>
      <c r="T196" s="22"/>
      <c r="U196" s="22"/>
      <c r="V196" s="22"/>
    </row>
    <row r="197" spans="1:22" ht="27" customHeight="1" x14ac:dyDescent="0.15">
      <c r="B197" s="69" t="str">
        <f t="shared" ref="B197" si="10">$B$5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97" s="69"/>
      <c r="D197" s="69"/>
      <c r="E197" s="69"/>
      <c r="F197" s="69"/>
      <c r="G197" s="69"/>
      <c r="H197" s="69"/>
      <c r="I197" s="69"/>
      <c r="J197" s="69"/>
      <c r="K197" s="17"/>
      <c r="L197" s="28"/>
      <c r="N197" s="36"/>
      <c r="P197" s="22"/>
      <c r="Q197" s="22"/>
      <c r="R197" s="22"/>
      <c r="S197" s="22"/>
      <c r="T197" s="22"/>
      <c r="U197" s="22"/>
      <c r="V197" s="22"/>
    </row>
    <row r="198" spans="1:22" ht="18" customHeight="1" thickBot="1" x14ac:dyDescent="0.2">
      <c r="B198" s="69"/>
      <c r="C198" s="69"/>
      <c r="D198" s="69"/>
      <c r="E198" s="69"/>
      <c r="F198" s="69"/>
      <c r="G198" s="69"/>
      <c r="H198" s="69"/>
      <c r="I198" s="69"/>
      <c r="J198" s="69"/>
      <c r="K198" s="26" t="s">
        <v>145</v>
      </c>
      <c r="L198" s="25" t="str">
        <f>IF(A193&gt;'様式２ 返礼品明細(No.1～10)'!$L$6,"",'様式２ 返礼品明細(No.1～10)'!$L$6)</f>
        <v/>
      </c>
      <c r="N198" s="30" t="s">
        <v>146</v>
      </c>
      <c r="O198" s="67" t="s">
        <v>147</v>
      </c>
      <c r="P198" s="68"/>
      <c r="Q198" s="68"/>
      <c r="R198" s="68"/>
      <c r="S198" s="68"/>
      <c r="T198" s="68"/>
      <c r="U198" s="68"/>
      <c r="V198" s="68"/>
    </row>
    <row r="199" spans="1:22" ht="20.100000000000001" customHeight="1" thickTop="1" thickBot="1" x14ac:dyDescent="0.45">
      <c r="B199" s="85" t="s">
        <v>68</v>
      </c>
      <c r="C199" s="115"/>
      <c r="D199" s="115"/>
      <c r="E199" s="147"/>
      <c r="F199" s="148"/>
      <c r="G199" s="148"/>
      <c r="H199" s="149"/>
      <c r="I199" s="46" t="s">
        <v>158</v>
      </c>
      <c r="J199" s="144"/>
      <c r="K199" s="145"/>
      <c r="L199" s="146"/>
      <c r="N199" s="36"/>
      <c r="P199" s="22"/>
      <c r="Q199" s="22"/>
      <c r="R199" s="22"/>
      <c r="S199" s="22"/>
      <c r="T199" s="22"/>
      <c r="U199" s="22"/>
      <c r="V199" s="22"/>
    </row>
    <row r="200" spans="1:22" ht="20.100000000000001" customHeight="1" thickTop="1" x14ac:dyDescent="0.4">
      <c r="B200" s="136" t="s">
        <v>166</v>
      </c>
      <c r="C200" s="110"/>
      <c r="D200" s="138"/>
      <c r="E200" s="47" t="s">
        <v>167</v>
      </c>
      <c r="F200" s="151"/>
      <c r="G200" s="151"/>
      <c r="H200" s="151"/>
      <c r="I200" s="38" t="s">
        <v>170</v>
      </c>
      <c r="J200" s="150"/>
      <c r="K200" s="80"/>
      <c r="L200" s="81"/>
      <c r="N200" s="36"/>
      <c r="P200" s="22"/>
      <c r="Q200" s="22"/>
      <c r="R200" s="22"/>
      <c r="S200" s="22"/>
      <c r="T200" s="22"/>
      <c r="U200" s="22"/>
      <c r="V200" s="22"/>
    </row>
    <row r="201" spans="1:22" ht="20.100000000000001" customHeight="1" thickBot="1" x14ac:dyDescent="0.45">
      <c r="B201" s="136" t="s">
        <v>176</v>
      </c>
      <c r="C201" s="110"/>
      <c r="D201" s="138"/>
      <c r="E201" s="142"/>
      <c r="F201" s="143"/>
      <c r="G201" s="143"/>
      <c r="H201" s="143"/>
      <c r="I201" s="143"/>
      <c r="J201" s="48" t="s">
        <v>181</v>
      </c>
      <c r="K201" s="39"/>
      <c r="L201" s="40"/>
      <c r="N201" s="36" t="s">
        <v>177</v>
      </c>
      <c r="O201" s="23" t="s">
        <v>178</v>
      </c>
      <c r="P201" s="22"/>
      <c r="Q201" s="22"/>
      <c r="R201" s="22"/>
      <c r="S201" s="22"/>
      <c r="T201" s="22"/>
      <c r="U201" s="22"/>
      <c r="V201" s="22"/>
    </row>
    <row r="202" spans="1:22" ht="20.100000000000001" customHeight="1" thickTop="1" thickBot="1" x14ac:dyDescent="0.45">
      <c r="B202" s="122" t="s">
        <v>108</v>
      </c>
      <c r="C202" s="123"/>
      <c r="D202" s="123"/>
      <c r="E202" s="49" t="s">
        <v>168</v>
      </c>
      <c r="F202" s="50" t="str">
        <f>IF(E202="変　更","変更理由","")</f>
        <v/>
      </c>
      <c r="G202" s="134"/>
      <c r="H202" s="134"/>
      <c r="I202" s="134"/>
      <c r="J202" s="134"/>
      <c r="K202" s="134"/>
      <c r="L202" s="135"/>
      <c r="N202" s="36" t="s">
        <v>108</v>
      </c>
      <c r="O202" s="41" t="s">
        <v>116</v>
      </c>
      <c r="P202" s="45"/>
      <c r="Q202" s="45"/>
      <c r="R202" s="45"/>
      <c r="S202" s="45"/>
      <c r="T202" s="45"/>
      <c r="U202" s="45"/>
      <c r="V202" s="45"/>
    </row>
    <row r="203" spans="1:22" ht="16.5" customHeight="1" x14ac:dyDescent="0.4">
      <c r="B203" s="124" t="s">
        <v>111</v>
      </c>
      <c r="C203" s="125"/>
      <c r="D203" s="125"/>
      <c r="E203" s="126"/>
      <c r="F203" s="126"/>
      <c r="G203" s="126"/>
      <c r="H203" s="126"/>
      <c r="I203" s="126"/>
      <c r="J203" s="126"/>
      <c r="K203" s="126"/>
      <c r="L203" s="127"/>
      <c r="N203" s="44"/>
      <c r="O203" s="45"/>
      <c r="P203" s="45"/>
      <c r="Q203" s="45"/>
      <c r="R203" s="45"/>
      <c r="S203" s="45"/>
      <c r="T203" s="45"/>
      <c r="U203" s="45"/>
      <c r="V203" s="45"/>
    </row>
    <row r="204" spans="1:22" ht="51.75" customHeight="1" thickBot="1" x14ac:dyDescent="0.45">
      <c r="B204" s="128" t="s">
        <v>199</v>
      </c>
      <c r="C204" s="129"/>
      <c r="D204" s="130" t="str">
        <f>VLOOKUP(B204,'地場産品基準、関連資料'!$A$3:$B$16,2,FALSE)</f>
        <v>　　　</v>
      </c>
      <c r="E204" s="131"/>
      <c r="F204" s="132"/>
      <c r="G204" s="132"/>
      <c r="H204" s="132"/>
      <c r="I204" s="132"/>
      <c r="J204" s="132"/>
      <c r="K204" s="132"/>
      <c r="L204" s="133"/>
      <c r="N204" s="36" t="s">
        <v>139</v>
      </c>
      <c r="O204" s="161" t="s">
        <v>153</v>
      </c>
      <c r="P204" s="162"/>
      <c r="Q204" s="162"/>
      <c r="R204" s="162"/>
      <c r="S204" s="162"/>
      <c r="T204" s="162"/>
      <c r="U204" s="162"/>
      <c r="V204" s="162"/>
    </row>
    <row r="205" spans="1:22" ht="14.1" customHeight="1" thickTop="1" x14ac:dyDescent="0.4">
      <c r="B205" s="85" t="s">
        <v>0</v>
      </c>
      <c r="C205" s="86"/>
      <c r="D205" s="87"/>
      <c r="E205" s="88"/>
      <c r="F205" s="119" t="s">
        <v>43</v>
      </c>
      <c r="G205" s="120"/>
      <c r="H205" s="120"/>
      <c r="I205" s="120"/>
      <c r="J205" s="120"/>
      <c r="K205" s="120"/>
      <c r="L205" s="121"/>
      <c r="N205" s="36"/>
      <c r="O205" s="23" t="s">
        <v>162</v>
      </c>
      <c r="P205" s="22"/>
      <c r="Q205" s="22"/>
      <c r="R205" s="22"/>
      <c r="S205" s="22"/>
      <c r="T205" s="22"/>
      <c r="U205" s="22"/>
      <c r="V205" s="22"/>
    </row>
    <row r="206" spans="1:22" ht="20.100000000000001" customHeight="1" thickBot="1" x14ac:dyDescent="0.45">
      <c r="B206" s="94" t="s">
        <v>1</v>
      </c>
      <c r="C206" s="95"/>
      <c r="D206" s="95"/>
      <c r="E206" s="96"/>
      <c r="F206" s="116"/>
      <c r="G206" s="117"/>
      <c r="H206" s="117"/>
      <c r="I206" s="117"/>
      <c r="J206" s="117"/>
      <c r="K206" s="117"/>
      <c r="L206" s="118"/>
      <c r="N206" s="36" t="s">
        <v>1</v>
      </c>
      <c r="O206" s="23" t="s">
        <v>160</v>
      </c>
      <c r="P206" s="22"/>
      <c r="Q206" s="22"/>
      <c r="R206" s="22"/>
      <c r="S206" s="22"/>
      <c r="T206" s="22"/>
      <c r="U206" s="22"/>
      <c r="V206" s="22"/>
    </row>
    <row r="207" spans="1:22" ht="20.100000000000001" customHeight="1" thickTop="1" x14ac:dyDescent="0.4">
      <c r="B207" s="136" t="s">
        <v>2</v>
      </c>
      <c r="C207" s="137"/>
      <c r="D207" s="137"/>
      <c r="E207" s="138"/>
      <c r="F207" s="97"/>
      <c r="G207" s="97"/>
      <c r="H207" s="97"/>
      <c r="I207" s="97"/>
      <c r="J207" s="97"/>
      <c r="K207" s="97"/>
      <c r="L207" s="98"/>
      <c r="N207" s="36" t="s">
        <v>163</v>
      </c>
      <c r="O207" s="23" t="s">
        <v>161</v>
      </c>
      <c r="P207" s="22"/>
      <c r="Q207" s="22"/>
      <c r="R207" s="22"/>
      <c r="S207" s="22"/>
      <c r="T207" s="22"/>
      <c r="U207" s="22"/>
      <c r="V207" s="22"/>
    </row>
    <row r="208" spans="1:22" ht="24" customHeight="1" x14ac:dyDescent="0.4">
      <c r="B208" s="92" t="s">
        <v>40</v>
      </c>
      <c r="C208" s="137"/>
      <c r="D208" s="137"/>
      <c r="E208" s="138"/>
      <c r="F208" s="114"/>
      <c r="G208" s="166"/>
      <c r="H208" s="112" t="s">
        <v>41</v>
      </c>
      <c r="I208" s="163"/>
      <c r="J208" s="164"/>
      <c r="K208" s="164"/>
      <c r="L208" s="165"/>
      <c r="N208" s="36" t="s">
        <v>140</v>
      </c>
      <c r="O208" s="23" t="s">
        <v>117</v>
      </c>
      <c r="P208" s="22"/>
      <c r="Q208" s="22"/>
      <c r="R208" s="22"/>
      <c r="S208" s="22"/>
      <c r="T208" s="22"/>
      <c r="U208" s="22"/>
      <c r="V208" s="22"/>
    </row>
    <row r="209" spans="2:22" ht="23.1" customHeight="1" x14ac:dyDescent="0.4">
      <c r="B209" s="136" t="s">
        <v>3</v>
      </c>
      <c r="C209" s="137"/>
      <c r="D209" s="137"/>
      <c r="E209" s="138"/>
      <c r="F209" s="114"/>
      <c r="G209" s="110"/>
      <c r="H209" s="112" t="s">
        <v>182</v>
      </c>
      <c r="I209" s="113"/>
      <c r="J209" s="139"/>
      <c r="K209" s="139"/>
      <c r="L209" s="140"/>
      <c r="N209" s="36" t="s">
        <v>141</v>
      </c>
      <c r="O209" s="23" t="s">
        <v>118</v>
      </c>
      <c r="P209" s="22"/>
      <c r="Q209" s="22"/>
      <c r="R209" s="22"/>
      <c r="S209" s="22"/>
      <c r="T209" s="22"/>
      <c r="U209" s="22"/>
      <c r="V209" s="22"/>
    </row>
    <row r="210" spans="2:22" ht="20.100000000000001" customHeight="1" x14ac:dyDescent="0.4">
      <c r="B210" s="136" t="s">
        <v>37</v>
      </c>
      <c r="C210" s="137"/>
      <c r="D210" s="137"/>
      <c r="E210" s="138"/>
      <c r="F210" s="141"/>
      <c r="G210" s="110"/>
      <c r="H210" s="112" t="s">
        <v>134</v>
      </c>
      <c r="I210" s="113"/>
      <c r="J210" s="114"/>
      <c r="K210" s="114"/>
      <c r="L210" s="100"/>
      <c r="N210" s="43" t="s">
        <v>172</v>
      </c>
      <c r="O210" s="23" t="s">
        <v>119</v>
      </c>
      <c r="Q210" s="22"/>
      <c r="R210" s="22"/>
      <c r="S210" s="22"/>
      <c r="T210" s="22"/>
      <c r="U210" s="22"/>
      <c r="V210" s="22"/>
    </row>
    <row r="211" spans="2:22" ht="24" customHeight="1" x14ac:dyDescent="0.4">
      <c r="B211" s="92" t="s">
        <v>110</v>
      </c>
      <c r="C211" s="80"/>
      <c r="D211" s="80"/>
      <c r="E211" s="93"/>
      <c r="F211" s="99"/>
      <c r="G211" s="110"/>
      <c r="H211" s="112" t="s">
        <v>69</v>
      </c>
      <c r="I211" s="138"/>
      <c r="J211" s="99"/>
      <c r="K211" s="99"/>
      <c r="L211" s="100"/>
      <c r="N211" s="36" t="s">
        <v>174</v>
      </c>
      <c r="O211" s="23" t="s">
        <v>175</v>
      </c>
      <c r="P211" s="42"/>
      <c r="Q211" s="42"/>
      <c r="R211" s="42"/>
      <c r="S211" s="42"/>
      <c r="T211" s="42"/>
      <c r="U211" s="42"/>
      <c r="V211" s="42"/>
    </row>
    <row r="212" spans="2:22" ht="24" customHeight="1" x14ac:dyDescent="0.4">
      <c r="B212" s="92" t="s">
        <v>157</v>
      </c>
      <c r="C212" s="137"/>
      <c r="D212" s="137"/>
      <c r="E212" s="138"/>
      <c r="F212" s="114"/>
      <c r="G212" s="110"/>
      <c r="H212" s="110"/>
      <c r="I212" s="110"/>
      <c r="J212" s="110"/>
      <c r="K212" s="110"/>
      <c r="L212" s="100"/>
      <c r="N212" s="43" t="s">
        <v>171</v>
      </c>
      <c r="O212" s="105" t="s">
        <v>137</v>
      </c>
      <c r="P212" s="68"/>
      <c r="Q212" s="68"/>
      <c r="R212" s="68"/>
      <c r="S212" s="68"/>
      <c r="T212" s="68"/>
      <c r="U212" s="68"/>
      <c r="V212" s="68"/>
    </row>
    <row r="213" spans="2:22" ht="30" customHeight="1" x14ac:dyDescent="0.4">
      <c r="B213" s="89" t="s">
        <v>148</v>
      </c>
      <c r="C213" s="90"/>
      <c r="D213" s="90"/>
      <c r="E213" s="91"/>
      <c r="F213" s="158"/>
      <c r="G213" s="159"/>
      <c r="H213" s="159"/>
      <c r="I213" s="159"/>
      <c r="J213" s="159"/>
      <c r="K213" s="159"/>
      <c r="L213" s="160"/>
      <c r="N213" s="36"/>
      <c r="O213" s="68"/>
      <c r="P213" s="68"/>
      <c r="Q213" s="68"/>
      <c r="R213" s="68"/>
      <c r="S213" s="68"/>
      <c r="T213" s="68"/>
      <c r="U213" s="68"/>
      <c r="V213" s="68"/>
    </row>
    <row r="214" spans="2:22" ht="20.100000000000001" customHeight="1" x14ac:dyDescent="0.4">
      <c r="B214" s="152" t="s">
        <v>165</v>
      </c>
      <c r="C214" s="153"/>
      <c r="D214" s="153"/>
      <c r="E214" s="154"/>
      <c r="F214" s="155" t="s">
        <v>164</v>
      </c>
      <c r="G214" s="156"/>
      <c r="H214" s="156"/>
      <c r="I214" s="156"/>
      <c r="J214" s="156"/>
      <c r="K214" s="156"/>
      <c r="L214" s="157"/>
      <c r="N214" s="36"/>
      <c r="O214" s="68"/>
      <c r="P214" s="68"/>
      <c r="Q214" s="68"/>
      <c r="R214" s="68"/>
      <c r="S214" s="68"/>
      <c r="T214" s="68"/>
      <c r="U214" s="68"/>
      <c r="V214" s="68"/>
    </row>
    <row r="215" spans="2:22" ht="20.100000000000001" customHeight="1" thickBot="1" x14ac:dyDescent="0.45">
      <c r="B215" s="101" t="s">
        <v>173</v>
      </c>
      <c r="C215" s="102"/>
      <c r="D215" s="102"/>
      <c r="E215" s="102"/>
      <c r="F215" s="103"/>
      <c r="G215" s="103"/>
      <c r="H215" s="103"/>
      <c r="I215" s="103"/>
      <c r="J215" s="103"/>
      <c r="K215" s="103"/>
      <c r="L215" s="104"/>
      <c r="N215" s="36" t="s">
        <v>142</v>
      </c>
      <c r="O215" s="23" t="s">
        <v>122</v>
      </c>
      <c r="P215" s="22"/>
      <c r="Q215" s="22"/>
      <c r="R215" s="22"/>
      <c r="S215" s="22"/>
      <c r="T215" s="22"/>
      <c r="U215" s="22"/>
      <c r="V215" s="22"/>
    </row>
    <row r="216" spans="2:22" ht="6" customHeight="1" thickBot="1" x14ac:dyDescent="0.45">
      <c r="N216" s="36"/>
      <c r="P216" s="22"/>
      <c r="Q216" s="22"/>
      <c r="R216" s="22"/>
      <c r="S216" s="22"/>
      <c r="T216" s="22"/>
      <c r="U216" s="22"/>
      <c r="V216" s="22"/>
    </row>
    <row r="217" spans="2:22" ht="20.100000000000001" customHeight="1" x14ac:dyDescent="0.4">
      <c r="B217" s="107" t="str">
        <f t="shared" ref="B217" si="11">$B$25</f>
        <v xml:space="preserve"> 返礼品の詳細を把握させていただくため、以下の問いに回答を記載願います。</v>
      </c>
      <c r="C217" s="167"/>
      <c r="D217" s="167"/>
      <c r="E217" s="167"/>
      <c r="F217" s="167"/>
      <c r="G217" s="167"/>
      <c r="H217" s="167"/>
      <c r="I217" s="167"/>
      <c r="J217" s="167"/>
      <c r="K217" s="167"/>
      <c r="L217" s="168"/>
      <c r="N217" s="36"/>
      <c r="P217" s="21"/>
      <c r="Q217" s="21"/>
      <c r="R217" s="21"/>
      <c r="S217" s="21"/>
      <c r="T217" s="21"/>
      <c r="U217" s="21"/>
      <c r="V217" s="21"/>
    </row>
    <row r="218" spans="2:22" ht="50.1" customHeight="1" x14ac:dyDescent="0.4">
      <c r="B218" s="15" t="s">
        <v>53</v>
      </c>
      <c r="C218" s="76" t="e">
        <f>VLOOKUP(B204,'地場産品基準、関連資料'!$A$3:$F$15,4,FALSE)</f>
        <v>#N/A</v>
      </c>
      <c r="D218" s="171"/>
      <c r="E218" s="171"/>
      <c r="F218" s="171"/>
      <c r="G218" s="171"/>
      <c r="H218" s="171"/>
      <c r="I218" s="171"/>
      <c r="J218" s="171"/>
      <c r="K218" s="171"/>
      <c r="L218" s="172"/>
      <c r="N218" s="70" t="s">
        <v>78</v>
      </c>
      <c r="O218" s="105" t="e">
        <f>VLOOKUP(B204,'地場産品基準、関連資料'!$A$3:$J$15,8,FALSE)</f>
        <v>#N/A</v>
      </c>
      <c r="P218" s="73"/>
      <c r="Q218" s="73"/>
      <c r="R218" s="73"/>
      <c r="S218" s="73"/>
      <c r="T218" s="73"/>
      <c r="U218" s="73"/>
      <c r="V218" s="73"/>
    </row>
    <row r="219" spans="2:22" ht="45" customHeight="1" x14ac:dyDescent="0.4">
      <c r="B219" s="15" t="s">
        <v>50</v>
      </c>
      <c r="C219" s="106"/>
      <c r="D219" s="175"/>
      <c r="E219" s="175"/>
      <c r="F219" s="175"/>
      <c r="G219" s="175"/>
      <c r="H219" s="175"/>
      <c r="I219" s="175"/>
      <c r="J219" s="175"/>
      <c r="K219" s="175"/>
      <c r="L219" s="176"/>
      <c r="N219" s="71"/>
      <c r="O219" s="73"/>
      <c r="P219" s="73"/>
      <c r="Q219" s="73"/>
      <c r="R219" s="73"/>
      <c r="S219" s="73"/>
      <c r="T219" s="73"/>
      <c r="U219" s="73"/>
      <c r="V219" s="73"/>
    </row>
    <row r="220" spans="2:22" ht="50.1" customHeight="1" x14ac:dyDescent="0.4">
      <c r="B220" s="15" t="s">
        <v>54</v>
      </c>
      <c r="C220" s="76" t="e">
        <f>VLOOKUP(B204,'地場産品基準、関連資料'!$A$3:$F$15,5,FALSE)</f>
        <v>#N/A</v>
      </c>
      <c r="D220" s="171"/>
      <c r="E220" s="171"/>
      <c r="F220" s="171"/>
      <c r="G220" s="171"/>
      <c r="H220" s="171"/>
      <c r="I220" s="171"/>
      <c r="J220" s="171"/>
      <c r="K220" s="171"/>
      <c r="L220" s="172"/>
      <c r="M220" s="17"/>
      <c r="N220" s="70" t="s">
        <v>79</v>
      </c>
      <c r="O220" s="72" t="e">
        <f>VLOOKUP(B204,'地場産品基準、関連資料'!$A$3:$J$15,9,FALSE)</f>
        <v>#N/A</v>
      </c>
      <c r="P220" s="73"/>
      <c r="Q220" s="73"/>
      <c r="R220" s="73"/>
      <c r="S220" s="73"/>
      <c r="T220" s="73"/>
      <c r="U220" s="73"/>
      <c r="V220" s="73"/>
    </row>
    <row r="221" spans="2:22" ht="45" customHeight="1" x14ac:dyDescent="0.4">
      <c r="B221" s="15" t="s">
        <v>50</v>
      </c>
      <c r="C221" s="106"/>
      <c r="D221" s="175"/>
      <c r="E221" s="175"/>
      <c r="F221" s="175"/>
      <c r="G221" s="175"/>
      <c r="H221" s="175"/>
      <c r="I221" s="175"/>
      <c r="J221" s="175"/>
      <c r="K221" s="175"/>
      <c r="L221" s="176"/>
      <c r="N221" s="71"/>
      <c r="O221" s="73"/>
      <c r="P221" s="73"/>
      <c r="Q221" s="73"/>
      <c r="R221" s="73"/>
      <c r="S221" s="73"/>
      <c r="T221" s="73"/>
      <c r="U221" s="73"/>
      <c r="V221" s="73"/>
    </row>
    <row r="222" spans="2:22" ht="49.5" customHeight="1" x14ac:dyDescent="0.4">
      <c r="B222" s="15" t="s">
        <v>55</v>
      </c>
      <c r="C222" s="76" t="e">
        <f>VLOOKUP(B204,'地場産品基準、関連資料'!$A$3:$F$15,6,FALSE)</f>
        <v>#N/A</v>
      </c>
      <c r="D222" s="171"/>
      <c r="E222" s="171"/>
      <c r="F222" s="171"/>
      <c r="G222" s="171"/>
      <c r="H222" s="171"/>
      <c r="I222" s="171"/>
      <c r="J222" s="171"/>
      <c r="K222" s="171"/>
      <c r="L222" s="172"/>
      <c r="M222" s="17"/>
      <c r="N222" s="70" t="s">
        <v>80</v>
      </c>
      <c r="O222" s="72" t="e">
        <f>VLOOKUP(B204,'地場産品基準、関連資料'!$A$3:$J$15,10,FALSE)</f>
        <v>#N/A</v>
      </c>
      <c r="P222" s="74"/>
      <c r="Q222" s="74"/>
      <c r="R222" s="74"/>
      <c r="S222" s="74"/>
      <c r="T222" s="74"/>
      <c r="U222" s="75"/>
      <c r="V222" s="75"/>
    </row>
    <row r="223" spans="2:22" ht="45" customHeight="1" thickBot="1" x14ac:dyDescent="0.45">
      <c r="B223" s="16" t="s">
        <v>50</v>
      </c>
      <c r="C223" s="180"/>
      <c r="D223" s="183"/>
      <c r="E223" s="183"/>
      <c r="F223" s="183"/>
      <c r="G223" s="183"/>
      <c r="H223" s="183"/>
      <c r="I223" s="183"/>
      <c r="J223" s="183"/>
      <c r="K223" s="183"/>
      <c r="L223" s="184"/>
      <c r="N223" s="71"/>
      <c r="O223" s="75"/>
      <c r="P223" s="75"/>
      <c r="Q223" s="75"/>
      <c r="R223" s="75"/>
      <c r="S223" s="75"/>
      <c r="T223" s="75"/>
      <c r="U223" s="75"/>
      <c r="V223" s="75"/>
    </row>
    <row r="225" spans="1:22" ht="15" customHeight="1" x14ac:dyDescent="0.4">
      <c r="A225" s="27">
        <f>+A193+1</f>
        <v>8</v>
      </c>
      <c r="K225" s="111" t="str">
        <f>IF(A225&gt;$L$6," ",A225&amp;"/"&amp;L230)</f>
        <v xml:space="preserve"> </v>
      </c>
      <c r="L225" s="111"/>
      <c r="N225" s="23" t="s">
        <v>149</v>
      </c>
      <c r="P225" s="22"/>
      <c r="Q225" s="22"/>
      <c r="R225" s="22"/>
      <c r="S225" s="22"/>
      <c r="T225" s="22"/>
      <c r="U225" s="22"/>
      <c r="V225" s="22"/>
    </row>
    <row r="226" spans="1:22" ht="9.75" customHeight="1" x14ac:dyDescent="0.4">
      <c r="N226" s="36"/>
      <c r="P226" s="22"/>
      <c r="Q226" s="22"/>
      <c r="R226" s="22"/>
      <c r="S226" s="22"/>
      <c r="T226" s="22"/>
      <c r="U226" s="22"/>
      <c r="V226" s="22"/>
    </row>
    <row r="227" spans="1:22" ht="15" customHeight="1" x14ac:dyDescent="0.4">
      <c r="C227" s="19"/>
      <c r="D227" s="19"/>
      <c r="E227" s="19"/>
      <c r="F227" s="19"/>
      <c r="G227" s="24" t="s">
        <v>107</v>
      </c>
      <c r="H227" s="19"/>
      <c r="I227" s="19"/>
      <c r="J227" s="19"/>
      <c r="K227" s="19"/>
      <c r="L227" s="19"/>
      <c r="N227" s="36"/>
      <c r="P227" s="22"/>
      <c r="Q227" s="22"/>
      <c r="R227" s="22"/>
      <c r="S227" s="22"/>
      <c r="T227" s="22"/>
      <c r="U227" s="22"/>
      <c r="V227" s="22"/>
    </row>
    <row r="228" spans="1:22" ht="15" customHeight="1" x14ac:dyDescent="0.15">
      <c r="B228" s="19"/>
      <c r="C228" s="19"/>
      <c r="D228" s="19"/>
      <c r="E228" s="19"/>
      <c r="F228" s="19"/>
      <c r="G228" s="19"/>
      <c r="H228" s="19"/>
      <c r="I228" s="19"/>
      <c r="J228" s="177" t="str">
        <f>IF(A225&gt;$L$6," ",'様式２ 返礼品明細(No.1～10)'!$J$4)</f>
        <v xml:space="preserve"> </v>
      </c>
      <c r="K228" s="178">
        <f>IF(K230="","",'様式２ 返礼品明細(No.1～10)'!$J$4)</f>
        <v>45961</v>
      </c>
      <c r="L228" s="178" t="str">
        <f>IF(L230="","",'様式２ 返礼品明細(No.1～10)'!$J$4)</f>
        <v/>
      </c>
      <c r="N228" s="36"/>
      <c r="P228" s="22"/>
      <c r="Q228" s="22"/>
      <c r="R228" s="22"/>
      <c r="S228" s="22"/>
      <c r="T228" s="22"/>
      <c r="U228" s="22"/>
      <c r="V228" s="22"/>
    </row>
    <row r="229" spans="1:22" ht="27" customHeight="1" x14ac:dyDescent="0.15">
      <c r="B229" s="69" t="str">
        <f t="shared" ref="B229" si="12">$B$5</f>
        <v>※この申請書はお礼品ごとに作成してください。
※セット品で個々の品に販売実績がある場合、本書を個別に作成してください。
※変更の場合は、二重枠内と変更部分のみ記載し、前回の申請書を添付してください。</v>
      </c>
      <c r="C229" s="68"/>
      <c r="D229" s="68"/>
      <c r="E229" s="68"/>
      <c r="F229" s="68"/>
      <c r="G229" s="68"/>
      <c r="H229" s="68"/>
      <c r="I229" s="68"/>
      <c r="J229" s="68"/>
      <c r="K229" s="17"/>
      <c r="L229" s="28"/>
      <c r="N229" s="36"/>
      <c r="P229" s="22"/>
      <c r="Q229" s="22"/>
      <c r="R229" s="22"/>
      <c r="S229" s="22"/>
      <c r="T229" s="22"/>
      <c r="U229" s="22"/>
      <c r="V229" s="22"/>
    </row>
    <row r="230" spans="1:22" ht="18" customHeight="1" thickBot="1" x14ac:dyDescent="0.2">
      <c r="B230" s="68"/>
      <c r="C230" s="68"/>
      <c r="D230" s="68"/>
      <c r="E230" s="68"/>
      <c r="F230" s="68"/>
      <c r="G230" s="68"/>
      <c r="H230" s="68"/>
      <c r="I230" s="68"/>
      <c r="J230" s="68"/>
      <c r="K230" s="26" t="s">
        <v>145</v>
      </c>
      <c r="L230" s="25" t="str">
        <f>IF(A225&gt;'様式２ 返礼品明細(No.1～10)'!$L$6,"",'様式２ 返礼品明細(No.1～10)'!$L$6)</f>
        <v/>
      </c>
      <c r="N230" s="30" t="s">
        <v>146</v>
      </c>
      <c r="O230" s="67" t="s">
        <v>147</v>
      </c>
      <c r="P230" s="68"/>
      <c r="Q230" s="68"/>
      <c r="R230" s="68"/>
      <c r="S230" s="68"/>
      <c r="T230" s="68"/>
      <c r="U230" s="68"/>
      <c r="V230" s="68"/>
    </row>
    <row r="231" spans="1:22" ht="20.100000000000001" customHeight="1" thickTop="1" thickBot="1" x14ac:dyDescent="0.45">
      <c r="B231" s="85" t="s">
        <v>68</v>
      </c>
      <c r="C231" s="115"/>
      <c r="D231" s="115"/>
      <c r="E231" s="147"/>
      <c r="F231" s="148"/>
      <c r="G231" s="148"/>
      <c r="H231" s="149"/>
      <c r="I231" s="46" t="s">
        <v>158</v>
      </c>
      <c r="J231" s="144"/>
      <c r="K231" s="145"/>
      <c r="L231" s="146"/>
      <c r="N231" s="36"/>
      <c r="P231" s="22"/>
      <c r="Q231" s="22"/>
      <c r="R231" s="22"/>
      <c r="S231" s="22"/>
      <c r="T231" s="22"/>
      <c r="U231" s="22"/>
      <c r="V231" s="22"/>
    </row>
    <row r="232" spans="1:22" ht="20.100000000000001" customHeight="1" thickTop="1" x14ac:dyDescent="0.4">
      <c r="B232" s="136" t="s">
        <v>166</v>
      </c>
      <c r="C232" s="110"/>
      <c r="D232" s="138"/>
      <c r="E232" s="47" t="s">
        <v>167</v>
      </c>
      <c r="F232" s="151"/>
      <c r="G232" s="151"/>
      <c r="H232" s="151"/>
      <c r="I232" s="38" t="s">
        <v>170</v>
      </c>
      <c r="J232" s="150"/>
      <c r="K232" s="80"/>
      <c r="L232" s="81"/>
      <c r="N232" s="36"/>
      <c r="P232" s="22"/>
      <c r="Q232" s="22"/>
      <c r="R232" s="22"/>
      <c r="S232" s="22"/>
      <c r="T232" s="22"/>
      <c r="U232" s="22"/>
      <c r="V232" s="22"/>
    </row>
    <row r="233" spans="1:22" ht="20.100000000000001" customHeight="1" thickBot="1" x14ac:dyDescent="0.45">
      <c r="B233" s="136" t="s">
        <v>176</v>
      </c>
      <c r="C233" s="110"/>
      <c r="D233" s="138"/>
      <c r="E233" s="142"/>
      <c r="F233" s="143"/>
      <c r="G233" s="143"/>
      <c r="H233" s="143"/>
      <c r="I233" s="143"/>
      <c r="J233" s="48" t="s">
        <v>181</v>
      </c>
      <c r="K233" s="39"/>
      <c r="L233" s="40"/>
      <c r="N233" s="36" t="s">
        <v>177</v>
      </c>
      <c r="O233" s="23" t="s">
        <v>178</v>
      </c>
      <c r="P233" s="22"/>
      <c r="Q233" s="22"/>
      <c r="R233" s="22"/>
      <c r="S233" s="22"/>
      <c r="T233" s="22"/>
      <c r="U233" s="22"/>
      <c r="V233" s="22"/>
    </row>
    <row r="234" spans="1:22" ht="20.100000000000001" customHeight="1" thickTop="1" thickBot="1" x14ac:dyDescent="0.45">
      <c r="B234" s="122" t="s">
        <v>108</v>
      </c>
      <c r="C234" s="123"/>
      <c r="D234" s="123"/>
      <c r="E234" s="49" t="s">
        <v>168</v>
      </c>
      <c r="F234" s="50" t="str">
        <f>IF(E234="変　更","変更理由","")</f>
        <v/>
      </c>
      <c r="G234" s="134"/>
      <c r="H234" s="134"/>
      <c r="I234" s="134"/>
      <c r="J234" s="134"/>
      <c r="K234" s="134"/>
      <c r="L234" s="135"/>
      <c r="N234" s="36" t="s">
        <v>108</v>
      </c>
      <c r="O234" s="41" t="s">
        <v>116</v>
      </c>
      <c r="P234" s="45"/>
      <c r="Q234" s="45"/>
      <c r="R234" s="45"/>
      <c r="S234" s="45"/>
      <c r="T234" s="45"/>
      <c r="U234" s="45"/>
      <c r="V234" s="45"/>
    </row>
    <row r="235" spans="1:22" ht="16.5" customHeight="1" x14ac:dyDescent="0.4">
      <c r="B235" s="124" t="s">
        <v>111</v>
      </c>
      <c r="C235" s="125"/>
      <c r="D235" s="125"/>
      <c r="E235" s="126"/>
      <c r="F235" s="126"/>
      <c r="G235" s="126"/>
      <c r="H235" s="126"/>
      <c r="I235" s="126"/>
      <c r="J235" s="126"/>
      <c r="K235" s="126"/>
      <c r="L235" s="127"/>
      <c r="N235" s="44"/>
      <c r="O235" s="45"/>
      <c r="P235" s="45"/>
      <c r="Q235" s="45"/>
      <c r="R235" s="45"/>
      <c r="S235" s="45"/>
      <c r="T235" s="45"/>
      <c r="U235" s="45"/>
      <c r="V235" s="45"/>
    </row>
    <row r="236" spans="1:22" ht="51.75" customHeight="1" thickBot="1" x14ac:dyDescent="0.45">
      <c r="B236" s="128" t="s">
        <v>199</v>
      </c>
      <c r="C236" s="129"/>
      <c r="D236" s="130" t="str">
        <f>VLOOKUP(B236,'地場産品基準、関連資料'!$A$3:$B$16,2,FALSE)</f>
        <v>　　　</v>
      </c>
      <c r="E236" s="131"/>
      <c r="F236" s="132"/>
      <c r="G236" s="132"/>
      <c r="H236" s="132"/>
      <c r="I236" s="132"/>
      <c r="J236" s="132"/>
      <c r="K236" s="132"/>
      <c r="L236" s="133"/>
      <c r="N236" s="36" t="s">
        <v>139</v>
      </c>
      <c r="O236" s="161" t="s">
        <v>153</v>
      </c>
      <c r="P236" s="162"/>
      <c r="Q236" s="162"/>
      <c r="R236" s="162"/>
      <c r="S236" s="162"/>
      <c r="T236" s="162"/>
      <c r="U236" s="162"/>
      <c r="V236" s="162"/>
    </row>
    <row r="237" spans="1:22" ht="14.1" customHeight="1" thickTop="1" x14ac:dyDescent="0.4">
      <c r="B237" s="85" t="s">
        <v>0</v>
      </c>
      <c r="C237" s="86"/>
      <c r="D237" s="87"/>
      <c r="E237" s="88"/>
      <c r="F237" s="119" t="s">
        <v>43</v>
      </c>
      <c r="G237" s="120"/>
      <c r="H237" s="120"/>
      <c r="I237" s="120"/>
      <c r="J237" s="120"/>
      <c r="K237" s="120"/>
      <c r="L237" s="121"/>
      <c r="N237" s="36"/>
      <c r="O237" s="23" t="s">
        <v>162</v>
      </c>
      <c r="P237" s="22"/>
      <c r="Q237" s="22"/>
      <c r="R237" s="22"/>
      <c r="S237" s="22"/>
      <c r="T237" s="22"/>
      <c r="U237" s="22"/>
      <c r="V237" s="22"/>
    </row>
    <row r="238" spans="1:22" ht="20.100000000000001" customHeight="1" thickBot="1" x14ac:dyDescent="0.45">
      <c r="B238" s="94" t="s">
        <v>1</v>
      </c>
      <c r="C238" s="95"/>
      <c r="D238" s="95"/>
      <c r="E238" s="96"/>
      <c r="F238" s="116"/>
      <c r="G238" s="117"/>
      <c r="H238" s="117"/>
      <c r="I238" s="117"/>
      <c r="J238" s="117"/>
      <c r="K238" s="117"/>
      <c r="L238" s="118"/>
      <c r="N238" s="36" t="s">
        <v>1</v>
      </c>
      <c r="O238" s="23" t="s">
        <v>160</v>
      </c>
      <c r="P238" s="22"/>
      <c r="Q238" s="22"/>
      <c r="R238" s="22"/>
      <c r="S238" s="22"/>
      <c r="T238" s="22"/>
      <c r="U238" s="22"/>
      <c r="V238" s="22"/>
    </row>
    <row r="239" spans="1:22" ht="20.100000000000001" customHeight="1" thickTop="1" x14ac:dyDescent="0.4">
      <c r="B239" s="136" t="s">
        <v>2</v>
      </c>
      <c r="C239" s="137"/>
      <c r="D239" s="137"/>
      <c r="E239" s="138"/>
      <c r="F239" s="97"/>
      <c r="G239" s="97"/>
      <c r="H239" s="97"/>
      <c r="I239" s="97"/>
      <c r="J239" s="97"/>
      <c r="K239" s="97"/>
      <c r="L239" s="98"/>
      <c r="N239" s="36" t="s">
        <v>163</v>
      </c>
      <c r="O239" s="23" t="s">
        <v>161</v>
      </c>
      <c r="P239" s="22"/>
      <c r="Q239" s="22"/>
      <c r="R239" s="22"/>
      <c r="S239" s="22"/>
      <c r="T239" s="22"/>
      <c r="U239" s="22"/>
      <c r="V239" s="22"/>
    </row>
    <row r="240" spans="1:22" ht="24" customHeight="1" x14ac:dyDescent="0.4">
      <c r="B240" s="92" t="s">
        <v>40</v>
      </c>
      <c r="C240" s="137"/>
      <c r="D240" s="137"/>
      <c r="E240" s="138"/>
      <c r="F240" s="114"/>
      <c r="G240" s="166"/>
      <c r="H240" s="112" t="s">
        <v>41</v>
      </c>
      <c r="I240" s="163"/>
      <c r="J240" s="164"/>
      <c r="K240" s="164"/>
      <c r="L240" s="165"/>
      <c r="N240" s="36" t="s">
        <v>140</v>
      </c>
      <c r="O240" s="23" t="s">
        <v>117</v>
      </c>
      <c r="P240" s="22"/>
      <c r="Q240" s="22"/>
      <c r="R240" s="22"/>
      <c r="S240" s="22"/>
      <c r="T240" s="22"/>
      <c r="U240" s="22"/>
      <c r="V240" s="22"/>
    </row>
    <row r="241" spans="2:22" ht="23.1" customHeight="1" x14ac:dyDescent="0.4">
      <c r="B241" s="136" t="s">
        <v>3</v>
      </c>
      <c r="C241" s="137"/>
      <c r="D241" s="137"/>
      <c r="E241" s="138"/>
      <c r="F241" s="114"/>
      <c r="G241" s="110"/>
      <c r="H241" s="112" t="s">
        <v>182</v>
      </c>
      <c r="I241" s="113"/>
      <c r="J241" s="139"/>
      <c r="K241" s="139"/>
      <c r="L241" s="140"/>
      <c r="N241" s="36" t="s">
        <v>141</v>
      </c>
      <c r="O241" s="23" t="s">
        <v>118</v>
      </c>
      <c r="P241" s="22"/>
      <c r="Q241" s="22"/>
      <c r="R241" s="22"/>
      <c r="S241" s="22"/>
      <c r="T241" s="22"/>
      <c r="U241" s="22"/>
      <c r="V241" s="22"/>
    </row>
    <row r="242" spans="2:22" ht="20.100000000000001" customHeight="1" x14ac:dyDescent="0.4">
      <c r="B242" s="136" t="s">
        <v>37</v>
      </c>
      <c r="C242" s="137"/>
      <c r="D242" s="137"/>
      <c r="E242" s="138"/>
      <c r="F242" s="141"/>
      <c r="G242" s="110"/>
      <c r="H242" s="112" t="s">
        <v>134</v>
      </c>
      <c r="I242" s="113"/>
      <c r="J242" s="114"/>
      <c r="K242" s="114"/>
      <c r="L242" s="100"/>
      <c r="N242" s="43" t="s">
        <v>172</v>
      </c>
      <c r="O242" s="23" t="s">
        <v>119</v>
      </c>
      <c r="Q242" s="22"/>
      <c r="R242" s="22"/>
      <c r="S242" s="22"/>
      <c r="T242" s="22"/>
      <c r="U242" s="22"/>
      <c r="V242" s="22"/>
    </row>
    <row r="243" spans="2:22" ht="24" customHeight="1" x14ac:dyDescent="0.4">
      <c r="B243" s="92" t="s">
        <v>110</v>
      </c>
      <c r="C243" s="80"/>
      <c r="D243" s="80"/>
      <c r="E243" s="93"/>
      <c r="F243" s="99"/>
      <c r="G243" s="110"/>
      <c r="H243" s="112" t="s">
        <v>69</v>
      </c>
      <c r="I243" s="138"/>
      <c r="J243" s="99"/>
      <c r="K243" s="99"/>
      <c r="L243" s="100"/>
      <c r="N243" s="36" t="s">
        <v>174</v>
      </c>
      <c r="O243" s="23" t="s">
        <v>175</v>
      </c>
      <c r="P243" s="42"/>
      <c r="Q243" s="42"/>
      <c r="R243" s="42"/>
      <c r="S243" s="42"/>
      <c r="T243" s="42"/>
      <c r="U243" s="42"/>
      <c r="V243" s="42"/>
    </row>
    <row r="244" spans="2:22" ht="24" customHeight="1" x14ac:dyDescent="0.4">
      <c r="B244" s="92" t="s">
        <v>157</v>
      </c>
      <c r="C244" s="137"/>
      <c r="D244" s="137"/>
      <c r="E244" s="138"/>
      <c r="F244" s="114"/>
      <c r="G244" s="110"/>
      <c r="H244" s="110"/>
      <c r="I244" s="110"/>
      <c r="J244" s="110"/>
      <c r="K244" s="110"/>
      <c r="L244" s="100"/>
      <c r="N244" s="43" t="s">
        <v>171</v>
      </c>
      <c r="O244" s="105" t="s">
        <v>137</v>
      </c>
      <c r="P244" s="68"/>
      <c r="Q244" s="68"/>
      <c r="R244" s="68"/>
      <c r="S244" s="68"/>
      <c r="T244" s="68"/>
      <c r="U244" s="68"/>
      <c r="V244" s="68"/>
    </row>
    <row r="245" spans="2:22" ht="30" customHeight="1" x14ac:dyDescent="0.4">
      <c r="B245" s="89" t="s">
        <v>148</v>
      </c>
      <c r="C245" s="90"/>
      <c r="D245" s="90"/>
      <c r="E245" s="91"/>
      <c r="F245" s="158"/>
      <c r="G245" s="159"/>
      <c r="H245" s="159"/>
      <c r="I245" s="159"/>
      <c r="J245" s="159"/>
      <c r="K245" s="159"/>
      <c r="L245" s="160"/>
      <c r="N245" s="36"/>
      <c r="O245" s="68"/>
      <c r="P245" s="68"/>
      <c r="Q245" s="68"/>
      <c r="R245" s="68"/>
      <c r="S245" s="68"/>
      <c r="T245" s="68"/>
      <c r="U245" s="68"/>
      <c r="V245" s="68"/>
    </row>
    <row r="246" spans="2:22" ht="20.100000000000001" customHeight="1" x14ac:dyDescent="0.4">
      <c r="B246" s="152" t="s">
        <v>165</v>
      </c>
      <c r="C246" s="153"/>
      <c r="D246" s="153"/>
      <c r="E246" s="154"/>
      <c r="F246" s="155" t="s">
        <v>164</v>
      </c>
      <c r="G246" s="156"/>
      <c r="H246" s="156"/>
      <c r="I246" s="156"/>
      <c r="J246" s="156"/>
      <c r="K246" s="156"/>
      <c r="L246" s="157"/>
      <c r="N246" s="36"/>
      <c r="O246" s="68"/>
      <c r="P246" s="68"/>
      <c r="Q246" s="68"/>
      <c r="R246" s="68"/>
      <c r="S246" s="68"/>
      <c r="T246" s="68"/>
      <c r="U246" s="68"/>
      <c r="V246" s="68"/>
    </row>
    <row r="247" spans="2:22" ht="20.100000000000001" customHeight="1" thickBot="1" x14ac:dyDescent="0.45">
      <c r="B247" s="101" t="s">
        <v>173</v>
      </c>
      <c r="C247" s="102"/>
      <c r="D247" s="102"/>
      <c r="E247" s="102"/>
      <c r="F247" s="103"/>
      <c r="G247" s="103"/>
      <c r="H247" s="103"/>
      <c r="I247" s="103"/>
      <c r="J247" s="103"/>
      <c r="K247" s="103"/>
      <c r="L247" s="104"/>
      <c r="N247" s="36" t="s">
        <v>142</v>
      </c>
      <c r="O247" s="23" t="s">
        <v>122</v>
      </c>
      <c r="P247" s="22"/>
      <c r="Q247" s="22"/>
      <c r="R247" s="22"/>
      <c r="S247" s="22"/>
      <c r="T247" s="22"/>
      <c r="U247" s="22"/>
      <c r="V247" s="22"/>
    </row>
    <row r="248" spans="2:22" ht="6" customHeight="1" thickBot="1" x14ac:dyDescent="0.45">
      <c r="N248" s="36"/>
      <c r="P248" s="22"/>
      <c r="Q248" s="22"/>
      <c r="R248" s="22"/>
      <c r="S248" s="22"/>
      <c r="T248" s="22"/>
      <c r="U248" s="22"/>
      <c r="V248" s="22"/>
    </row>
    <row r="249" spans="2:22" ht="20.100000000000001" customHeight="1" x14ac:dyDescent="0.4">
      <c r="B249" s="107" t="str">
        <f t="shared" ref="B249" si="13">$B$25</f>
        <v xml:space="preserve"> 返礼品の詳細を把握させていただくため、以下の問いに回答を記載願います。</v>
      </c>
      <c r="C249" s="108"/>
      <c r="D249" s="108"/>
      <c r="E249" s="108"/>
      <c r="F249" s="108"/>
      <c r="G249" s="108"/>
      <c r="H249" s="108"/>
      <c r="I249" s="108"/>
      <c r="J249" s="108"/>
      <c r="K249" s="108"/>
      <c r="L249" s="109"/>
      <c r="N249" s="36"/>
      <c r="P249" s="21"/>
      <c r="Q249" s="21"/>
      <c r="R249" s="21"/>
      <c r="S249" s="21"/>
      <c r="T249" s="21"/>
      <c r="U249" s="21"/>
      <c r="V249" s="21"/>
    </row>
    <row r="250" spans="2:22" ht="50.1" customHeight="1" x14ac:dyDescent="0.4">
      <c r="B250" s="15" t="s">
        <v>53</v>
      </c>
      <c r="C250" s="76" t="e">
        <f>VLOOKUP(B236,'地場産品基準、関連資料'!$A$3:$F$15,4,FALSE)</f>
        <v>#N/A</v>
      </c>
      <c r="D250" s="77"/>
      <c r="E250" s="77"/>
      <c r="F250" s="77"/>
      <c r="G250" s="77"/>
      <c r="H250" s="77"/>
      <c r="I250" s="77"/>
      <c r="J250" s="77"/>
      <c r="K250" s="77"/>
      <c r="L250" s="78"/>
      <c r="N250" s="70" t="s">
        <v>78</v>
      </c>
      <c r="O250" s="105" t="e">
        <f>VLOOKUP(B236,'地場産品基準、関連資料'!$A$3:$J$15,8,FALSE)</f>
        <v>#N/A</v>
      </c>
      <c r="P250" s="73"/>
      <c r="Q250" s="73"/>
      <c r="R250" s="73"/>
      <c r="S250" s="73"/>
      <c r="T250" s="73"/>
      <c r="U250" s="73"/>
      <c r="V250" s="73"/>
    </row>
    <row r="251" spans="2:22" ht="45" customHeight="1" x14ac:dyDescent="0.4">
      <c r="B251" s="15" t="s">
        <v>50</v>
      </c>
      <c r="C251" s="106"/>
      <c r="D251" s="77"/>
      <c r="E251" s="77"/>
      <c r="F251" s="77"/>
      <c r="G251" s="77"/>
      <c r="H251" s="77"/>
      <c r="I251" s="77"/>
      <c r="J251" s="77"/>
      <c r="K251" s="77"/>
      <c r="L251" s="78"/>
      <c r="N251" s="71"/>
      <c r="O251" s="73"/>
      <c r="P251" s="73"/>
      <c r="Q251" s="73"/>
      <c r="R251" s="73"/>
      <c r="S251" s="73"/>
      <c r="T251" s="73"/>
      <c r="U251" s="73"/>
      <c r="V251" s="73"/>
    </row>
    <row r="252" spans="2:22" ht="50.1" customHeight="1" x14ac:dyDescent="0.4">
      <c r="B252" s="15" t="s">
        <v>54</v>
      </c>
      <c r="C252" s="76" t="e">
        <f>VLOOKUP(B236,'地場産品基準、関連資料'!$A$3:$F$15,5,FALSE)</f>
        <v>#N/A</v>
      </c>
      <c r="D252" s="77"/>
      <c r="E252" s="77"/>
      <c r="F252" s="77"/>
      <c r="G252" s="77"/>
      <c r="H252" s="77"/>
      <c r="I252" s="77"/>
      <c r="J252" s="77"/>
      <c r="K252" s="77"/>
      <c r="L252" s="78"/>
      <c r="M252" s="17"/>
      <c r="N252" s="70" t="s">
        <v>79</v>
      </c>
      <c r="O252" s="72" t="e">
        <f>VLOOKUP(B236,'地場産品基準、関連資料'!$A$3:$J$15,9,FALSE)</f>
        <v>#N/A</v>
      </c>
      <c r="P252" s="73"/>
      <c r="Q252" s="73"/>
      <c r="R252" s="73"/>
      <c r="S252" s="73"/>
      <c r="T252" s="73"/>
      <c r="U252" s="73"/>
      <c r="V252" s="73"/>
    </row>
    <row r="253" spans="2:22" ht="45" customHeight="1" x14ac:dyDescent="0.4">
      <c r="B253" s="15" t="s">
        <v>50</v>
      </c>
      <c r="C253" s="106"/>
      <c r="D253" s="77"/>
      <c r="E253" s="77"/>
      <c r="F253" s="77"/>
      <c r="G253" s="77"/>
      <c r="H253" s="77"/>
      <c r="I253" s="77"/>
      <c r="J253" s="77"/>
      <c r="K253" s="77"/>
      <c r="L253" s="78"/>
      <c r="N253" s="71"/>
      <c r="O253" s="73"/>
      <c r="P253" s="73"/>
      <c r="Q253" s="73"/>
      <c r="R253" s="73"/>
      <c r="S253" s="73"/>
      <c r="T253" s="73"/>
      <c r="U253" s="73"/>
      <c r="V253" s="73"/>
    </row>
    <row r="254" spans="2:22" ht="49.5" customHeight="1" x14ac:dyDescent="0.4">
      <c r="B254" s="15" t="s">
        <v>55</v>
      </c>
      <c r="C254" s="76" t="e">
        <f>VLOOKUP(B236,'地場産品基準、関連資料'!$A$3:$F$15,6,FALSE)</f>
        <v>#N/A</v>
      </c>
      <c r="D254" s="77"/>
      <c r="E254" s="77"/>
      <c r="F254" s="77"/>
      <c r="G254" s="77"/>
      <c r="H254" s="77"/>
      <c r="I254" s="77"/>
      <c r="J254" s="77"/>
      <c r="K254" s="77"/>
      <c r="L254" s="78"/>
      <c r="M254" s="17"/>
      <c r="N254" s="70" t="s">
        <v>80</v>
      </c>
      <c r="O254" s="72" t="e">
        <f>VLOOKUP(B236,'地場産品基準、関連資料'!$A$3:$J$15,10,FALSE)</f>
        <v>#N/A</v>
      </c>
      <c r="P254" s="74"/>
      <c r="Q254" s="74"/>
      <c r="R254" s="74"/>
      <c r="S254" s="74"/>
      <c r="T254" s="74"/>
      <c r="U254" s="75"/>
      <c r="V254" s="75"/>
    </row>
    <row r="255" spans="2:22" ht="45" customHeight="1" thickBot="1" x14ac:dyDescent="0.45">
      <c r="B255" s="16" t="s">
        <v>50</v>
      </c>
      <c r="C255" s="180"/>
      <c r="D255" s="181"/>
      <c r="E255" s="181"/>
      <c r="F255" s="181"/>
      <c r="G255" s="181"/>
      <c r="H255" s="181"/>
      <c r="I255" s="181"/>
      <c r="J255" s="181"/>
      <c r="K255" s="181"/>
      <c r="L255" s="182"/>
      <c r="N255" s="71"/>
      <c r="O255" s="75"/>
      <c r="P255" s="75"/>
      <c r="Q255" s="75"/>
      <c r="R255" s="75"/>
      <c r="S255" s="75"/>
      <c r="T255" s="75"/>
      <c r="U255" s="75"/>
      <c r="V255" s="75"/>
    </row>
    <row r="257" spans="1:22" ht="15" customHeight="1" x14ac:dyDescent="0.4">
      <c r="A257" s="27">
        <f>+A225+1</f>
        <v>9</v>
      </c>
      <c r="K257" s="111" t="str">
        <f>IF(A257&gt;$L$6," ",A257&amp;"/"&amp;L262)</f>
        <v xml:space="preserve"> </v>
      </c>
      <c r="L257" s="71"/>
      <c r="N257" s="23" t="s">
        <v>149</v>
      </c>
      <c r="P257" s="22"/>
      <c r="Q257" s="22"/>
      <c r="R257" s="22"/>
      <c r="S257" s="22"/>
      <c r="T257" s="22"/>
      <c r="U257" s="22"/>
      <c r="V257" s="22"/>
    </row>
    <row r="258" spans="1:22" ht="9.75" customHeight="1" x14ac:dyDescent="0.4">
      <c r="P258" s="22"/>
      <c r="Q258" s="22"/>
      <c r="R258" s="22"/>
      <c r="S258" s="22"/>
      <c r="T258" s="22"/>
      <c r="U258" s="22"/>
      <c r="V258" s="22"/>
    </row>
    <row r="259" spans="1:22" ht="15" customHeight="1" x14ac:dyDescent="0.4">
      <c r="C259" s="19"/>
      <c r="D259" s="19"/>
      <c r="E259" s="19"/>
      <c r="F259" s="19"/>
      <c r="G259" s="24" t="s">
        <v>107</v>
      </c>
      <c r="H259" s="19"/>
      <c r="I259" s="19"/>
      <c r="J259" s="19"/>
      <c r="K259" s="19"/>
      <c r="L259" s="19"/>
      <c r="N259" s="36"/>
      <c r="P259" s="22"/>
      <c r="Q259" s="22"/>
      <c r="R259" s="22"/>
      <c r="S259" s="22"/>
      <c r="T259" s="22"/>
      <c r="U259" s="22"/>
      <c r="V259" s="22"/>
    </row>
    <row r="260" spans="1:22" ht="15" customHeight="1" x14ac:dyDescent="0.15">
      <c r="B260" s="19"/>
      <c r="C260" s="19"/>
      <c r="D260" s="19"/>
      <c r="E260" s="19"/>
      <c r="F260" s="19"/>
      <c r="G260" s="19"/>
      <c r="H260" s="19"/>
      <c r="I260" s="19"/>
      <c r="J260" s="177" t="str">
        <f>IF(A257&gt;$L$6," ",'様式２ 返礼品明細(No.1～10)'!$J$4)</f>
        <v xml:space="preserve"> </v>
      </c>
      <c r="K260" s="178">
        <f>IF(K262="","",'様式２ 返礼品明細(No.1～10)'!$J$4)</f>
        <v>45961</v>
      </c>
      <c r="L260" s="178" t="str">
        <f>IF(L262="","",'様式２ 返礼品明細(No.1～10)'!$J$4)</f>
        <v/>
      </c>
      <c r="N260" s="36"/>
      <c r="P260" s="22"/>
      <c r="Q260" s="22"/>
      <c r="R260" s="22"/>
      <c r="S260" s="22"/>
      <c r="T260" s="22"/>
      <c r="U260" s="22"/>
      <c r="V260" s="22"/>
    </row>
    <row r="261" spans="1:22" ht="27" customHeight="1" x14ac:dyDescent="0.15">
      <c r="B261" s="69" t="str">
        <f t="shared" ref="B261" si="14">$B$5</f>
        <v>※この申請書はお礼品ごとに作成してください。
※セット品で個々の品に販売実績がある場合、本書を個別に作成してください。
※変更の場合は、二重枠内と変更部分のみ記載し、前回の申請書を添付してください。</v>
      </c>
      <c r="C261" s="68"/>
      <c r="D261" s="68"/>
      <c r="E261" s="68"/>
      <c r="F261" s="68"/>
      <c r="G261" s="68"/>
      <c r="H261" s="68"/>
      <c r="I261" s="68"/>
      <c r="J261" s="68"/>
      <c r="K261" s="17"/>
      <c r="L261" s="28"/>
      <c r="N261" s="36"/>
      <c r="P261" s="22"/>
      <c r="Q261" s="22"/>
      <c r="R261" s="22"/>
      <c r="S261" s="22"/>
      <c r="T261" s="22"/>
      <c r="U261" s="22"/>
      <c r="V261" s="22"/>
    </row>
    <row r="262" spans="1:22" ht="18" customHeight="1" thickBot="1" x14ac:dyDescent="0.2">
      <c r="B262" s="68"/>
      <c r="C262" s="68"/>
      <c r="D262" s="68"/>
      <c r="E262" s="68"/>
      <c r="F262" s="68"/>
      <c r="G262" s="68"/>
      <c r="H262" s="68"/>
      <c r="I262" s="68"/>
      <c r="J262" s="68"/>
      <c r="K262" s="26" t="s">
        <v>145</v>
      </c>
      <c r="L262" s="25" t="str">
        <f>IF(A257&gt;'様式２ 返礼品明細(No.1～10)'!$L$6,"",'様式２ 返礼品明細(No.1～10)'!$L$6)</f>
        <v/>
      </c>
      <c r="N262" s="30" t="s">
        <v>146</v>
      </c>
      <c r="O262" s="67" t="s">
        <v>147</v>
      </c>
      <c r="P262" s="68"/>
      <c r="Q262" s="68"/>
      <c r="R262" s="68"/>
      <c r="S262" s="68"/>
      <c r="T262" s="68"/>
      <c r="U262" s="68"/>
      <c r="V262" s="68"/>
    </row>
    <row r="263" spans="1:22" ht="20.100000000000001" customHeight="1" thickTop="1" thickBot="1" x14ac:dyDescent="0.45">
      <c r="B263" s="85" t="s">
        <v>68</v>
      </c>
      <c r="C263" s="115"/>
      <c r="D263" s="115"/>
      <c r="E263" s="147"/>
      <c r="F263" s="148"/>
      <c r="G263" s="148"/>
      <c r="H263" s="149"/>
      <c r="I263" s="46" t="s">
        <v>158</v>
      </c>
      <c r="J263" s="144"/>
      <c r="K263" s="145"/>
      <c r="L263" s="146"/>
      <c r="N263" s="36"/>
      <c r="P263" s="22"/>
      <c r="Q263" s="22"/>
      <c r="R263" s="22"/>
      <c r="S263" s="22"/>
      <c r="T263" s="22"/>
      <c r="U263" s="22"/>
      <c r="V263" s="22"/>
    </row>
    <row r="264" spans="1:22" ht="20.100000000000001" customHeight="1" thickTop="1" x14ac:dyDescent="0.4">
      <c r="B264" s="136" t="s">
        <v>166</v>
      </c>
      <c r="C264" s="110"/>
      <c r="D264" s="138"/>
      <c r="E264" s="47" t="s">
        <v>167</v>
      </c>
      <c r="F264" s="151"/>
      <c r="G264" s="151"/>
      <c r="H264" s="151"/>
      <c r="I264" s="38" t="s">
        <v>170</v>
      </c>
      <c r="J264" s="150"/>
      <c r="K264" s="80"/>
      <c r="L264" s="81"/>
      <c r="N264" s="36"/>
      <c r="P264" s="22"/>
      <c r="Q264" s="22"/>
      <c r="R264" s="22"/>
      <c r="S264" s="22"/>
      <c r="T264" s="22"/>
      <c r="U264" s="22"/>
      <c r="V264" s="22"/>
    </row>
    <row r="265" spans="1:22" ht="20.100000000000001" customHeight="1" thickBot="1" x14ac:dyDescent="0.45">
      <c r="B265" s="136" t="s">
        <v>176</v>
      </c>
      <c r="C265" s="110"/>
      <c r="D265" s="138"/>
      <c r="E265" s="142"/>
      <c r="F265" s="143"/>
      <c r="G265" s="143"/>
      <c r="H265" s="143"/>
      <c r="I265" s="143"/>
      <c r="J265" s="48" t="s">
        <v>181</v>
      </c>
      <c r="K265" s="39"/>
      <c r="L265" s="40"/>
      <c r="N265" s="36" t="s">
        <v>177</v>
      </c>
      <c r="O265" s="23" t="s">
        <v>178</v>
      </c>
      <c r="P265" s="22"/>
      <c r="Q265" s="22"/>
      <c r="R265" s="22"/>
      <c r="S265" s="22"/>
      <c r="T265" s="22"/>
      <c r="U265" s="22"/>
      <c r="V265" s="22"/>
    </row>
    <row r="266" spans="1:22" ht="20.100000000000001" customHeight="1" thickTop="1" thickBot="1" x14ac:dyDescent="0.45">
      <c r="B266" s="122" t="s">
        <v>108</v>
      </c>
      <c r="C266" s="123"/>
      <c r="D266" s="123"/>
      <c r="E266" s="49" t="s">
        <v>168</v>
      </c>
      <c r="F266" s="50" t="str">
        <f>IF(E266="変　更","変更理由","")</f>
        <v/>
      </c>
      <c r="G266" s="134"/>
      <c r="H266" s="134"/>
      <c r="I266" s="134"/>
      <c r="J266" s="134"/>
      <c r="K266" s="134"/>
      <c r="L266" s="135"/>
      <c r="N266" s="36" t="s">
        <v>108</v>
      </c>
      <c r="O266" s="41" t="s">
        <v>116</v>
      </c>
      <c r="P266" s="45"/>
      <c r="Q266" s="45"/>
      <c r="R266" s="45"/>
      <c r="S266" s="45"/>
      <c r="T266" s="45"/>
      <c r="U266" s="45"/>
      <c r="V266" s="45"/>
    </row>
    <row r="267" spans="1:22" ht="16.5" customHeight="1" x14ac:dyDescent="0.4">
      <c r="B267" s="124" t="s">
        <v>111</v>
      </c>
      <c r="C267" s="125"/>
      <c r="D267" s="125"/>
      <c r="E267" s="126"/>
      <c r="F267" s="126"/>
      <c r="G267" s="126"/>
      <c r="H267" s="126"/>
      <c r="I267" s="126"/>
      <c r="J267" s="126"/>
      <c r="K267" s="126"/>
      <c r="L267" s="127"/>
      <c r="N267" s="44"/>
      <c r="O267" s="45"/>
      <c r="P267" s="45"/>
      <c r="Q267" s="45"/>
      <c r="R267" s="45"/>
      <c r="S267" s="45"/>
      <c r="T267" s="45"/>
      <c r="U267" s="45"/>
      <c r="V267" s="45"/>
    </row>
    <row r="268" spans="1:22" ht="51.75" customHeight="1" thickBot="1" x14ac:dyDescent="0.45">
      <c r="B268" s="128" t="s">
        <v>199</v>
      </c>
      <c r="C268" s="129"/>
      <c r="D268" s="130" t="str">
        <f>VLOOKUP(B268,'地場産品基準、関連資料'!$A$3:$B$16,2,FALSE)</f>
        <v>　　　</v>
      </c>
      <c r="E268" s="131"/>
      <c r="F268" s="132"/>
      <c r="G268" s="132"/>
      <c r="H268" s="132"/>
      <c r="I268" s="132"/>
      <c r="J268" s="132"/>
      <c r="K268" s="132"/>
      <c r="L268" s="133"/>
      <c r="N268" s="36" t="s">
        <v>139</v>
      </c>
      <c r="O268" s="161" t="s">
        <v>153</v>
      </c>
      <c r="P268" s="162"/>
      <c r="Q268" s="162"/>
      <c r="R268" s="162"/>
      <c r="S268" s="162"/>
      <c r="T268" s="162"/>
      <c r="U268" s="162"/>
      <c r="V268" s="162"/>
    </row>
    <row r="269" spans="1:22" ht="14.1" customHeight="1" thickTop="1" x14ac:dyDescent="0.4">
      <c r="B269" s="85" t="s">
        <v>0</v>
      </c>
      <c r="C269" s="86"/>
      <c r="D269" s="87"/>
      <c r="E269" s="88"/>
      <c r="F269" s="119" t="s">
        <v>43</v>
      </c>
      <c r="G269" s="120"/>
      <c r="H269" s="120"/>
      <c r="I269" s="120"/>
      <c r="J269" s="120"/>
      <c r="K269" s="120"/>
      <c r="L269" s="121"/>
      <c r="N269" s="36"/>
      <c r="O269" s="23" t="s">
        <v>162</v>
      </c>
      <c r="P269" s="22"/>
      <c r="Q269" s="22"/>
      <c r="R269" s="22"/>
      <c r="S269" s="22"/>
      <c r="T269" s="22"/>
      <c r="U269" s="22"/>
      <c r="V269" s="22"/>
    </row>
    <row r="270" spans="1:22" ht="20.100000000000001" customHeight="1" thickBot="1" x14ac:dyDescent="0.45">
      <c r="B270" s="94" t="s">
        <v>1</v>
      </c>
      <c r="C270" s="95"/>
      <c r="D270" s="95"/>
      <c r="E270" s="96"/>
      <c r="F270" s="116"/>
      <c r="G270" s="117"/>
      <c r="H270" s="117"/>
      <c r="I270" s="117"/>
      <c r="J270" s="117"/>
      <c r="K270" s="117"/>
      <c r="L270" s="118"/>
      <c r="N270" s="36" t="s">
        <v>1</v>
      </c>
      <c r="O270" s="23" t="s">
        <v>160</v>
      </c>
      <c r="P270" s="22"/>
      <c r="Q270" s="22"/>
      <c r="R270" s="22"/>
      <c r="S270" s="22"/>
      <c r="T270" s="22"/>
      <c r="U270" s="22"/>
      <c r="V270" s="22"/>
    </row>
    <row r="271" spans="1:22" ht="20.100000000000001" customHeight="1" thickTop="1" x14ac:dyDescent="0.4">
      <c r="B271" s="136" t="s">
        <v>2</v>
      </c>
      <c r="C271" s="137"/>
      <c r="D271" s="137"/>
      <c r="E271" s="138"/>
      <c r="F271" s="97"/>
      <c r="G271" s="97"/>
      <c r="H271" s="97"/>
      <c r="I271" s="97"/>
      <c r="J271" s="97"/>
      <c r="K271" s="97"/>
      <c r="L271" s="98"/>
      <c r="N271" s="36" t="s">
        <v>163</v>
      </c>
      <c r="O271" s="23" t="s">
        <v>161</v>
      </c>
      <c r="P271" s="22"/>
      <c r="Q271" s="22"/>
      <c r="R271" s="22"/>
      <c r="S271" s="22"/>
      <c r="T271" s="22"/>
      <c r="U271" s="22"/>
      <c r="V271" s="22"/>
    </row>
    <row r="272" spans="1:22" ht="24" customHeight="1" x14ac:dyDescent="0.4">
      <c r="B272" s="92" t="s">
        <v>40</v>
      </c>
      <c r="C272" s="137"/>
      <c r="D272" s="137"/>
      <c r="E272" s="138"/>
      <c r="F272" s="114"/>
      <c r="G272" s="166"/>
      <c r="H272" s="112" t="s">
        <v>41</v>
      </c>
      <c r="I272" s="163"/>
      <c r="J272" s="164"/>
      <c r="K272" s="164"/>
      <c r="L272" s="165"/>
      <c r="N272" s="36" t="s">
        <v>140</v>
      </c>
      <c r="O272" s="23" t="s">
        <v>117</v>
      </c>
      <c r="P272" s="22"/>
      <c r="Q272" s="22"/>
      <c r="R272" s="22"/>
      <c r="S272" s="22"/>
      <c r="T272" s="22"/>
      <c r="U272" s="22"/>
      <c r="V272" s="22"/>
    </row>
    <row r="273" spans="2:22" ht="23.1" customHeight="1" x14ac:dyDescent="0.4">
      <c r="B273" s="136" t="s">
        <v>3</v>
      </c>
      <c r="C273" s="137"/>
      <c r="D273" s="137"/>
      <c r="E273" s="138"/>
      <c r="F273" s="114"/>
      <c r="G273" s="110"/>
      <c r="H273" s="112" t="s">
        <v>182</v>
      </c>
      <c r="I273" s="113"/>
      <c r="J273" s="139"/>
      <c r="K273" s="139"/>
      <c r="L273" s="140"/>
      <c r="N273" s="36" t="s">
        <v>141</v>
      </c>
      <c r="O273" s="23" t="s">
        <v>118</v>
      </c>
      <c r="P273" s="22"/>
      <c r="Q273" s="22"/>
      <c r="R273" s="22"/>
      <c r="S273" s="22"/>
      <c r="T273" s="22"/>
      <c r="U273" s="22"/>
      <c r="V273" s="22"/>
    </row>
    <row r="274" spans="2:22" ht="20.100000000000001" customHeight="1" x14ac:dyDescent="0.4">
      <c r="B274" s="136" t="s">
        <v>37</v>
      </c>
      <c r="C274" s="137"/>
      <c r="D274" s="137"/>
      <c r="E274" s="138"/>
      <c r="F274" s="141"/>
      <c r="G274" s="110"/>
      <c r="H274" s="112" t="s">
        <v>134</v>
      </c>
      <c r="I274" s="113"/>
      <c r="J274" s="114"/>
      <c r="K274" s="114"/>
      <c r="L274" s="100"/>
      <c r="N274" s="43" t="s">
        <v>172</v>
      </c>
      <c r="O274" s="23" t="s">
        <v>119</v>
      </c>
      <c r="Q274" s="22"/>
      <c r="R274" s="22"/>
      <c r="S274" s="22"/>
      <c r="T274" s="22"/>
      <c r="U274" s="22"/>
      <c r="V274" s="22"/>
    </row>
    <row r="275" spans="2:22" ht="24" customHeight="1" x14ac:dyDescent="0.4">
      <c r="B275" s="92" t="s">
        <v>110</v>
      </c>
      <c r="C275" s="80"/>
      <c r="D275" s="80"/>
      <c r="E275" s="93"/>
      <c r="F275" s="99"/>
      <c r="G275" s="110"/>
      <c r="H275" s="112" t="s">
        <v>69</v>
      </c>
      <c r="I275" s="138"/>
      <c r="J275" s="99"/>
      <c r="K275" s="99"/>
      <c r="L275" s="100"/>
      <c r="N275" s="36" t="s">
        <v>174</v>
      </c>
      <c r="O275" s="23" t="s">
        <v>175</v>
      </c>
      <c r="P275" s="42"/>
      <c r="Q275" s="42"/>
      <c r="R275" s="42"/>
      <c r="S275" s="42"/>
      <c r="T275" s="42"/>
      <c r="U275" s="42"/>
      <c r="V275" s="42"/>
    </row>
    <row r="276" spans="2:22" ht="24" customHeight="1" x14ac:dyDescent="0.4">
      <c r="B276" s="92" t="s">
        <v>157</v>
      </c>
      <c r="C276" s="137"/>
      <c r="D276" s="137"/>
      <c r="E276" s="138"/>
      <c r="F276" s="114"/>
      <c r="G276" s="110"/>
      <c r="H276" s="110"/>
      <c r="I276" s="110"/>
      <c r="J276" s="110"/>
      <c r="K276" s="110"/>
      <c r="L276" s="100"/>
      <c r="N276" s="43" t="s">
        <v>171</v>
      </c>
      <c r="O276" s="105" t="s">
        <v>137</v>
      </c>
      <c r="P276" s="68"/>
      <c r="Q276" s="68"/>
      <c r="R276" s="68"/>
      <c r="S276" s="68"/>
      <c r="T276" s="68"/>
      <c r="U276" s="68"/>
      <c r="V276" s="68"/>
    </row>
    <row r="277" spans="2:22" ht="30" customHeight="1" x14ac:dyDescent="0.4">
      <c r="B277" s="89" t="s">
        <v>148</v>
      </c>
      <c r="C277" s="90"/>
      <c r="D277" s="90"/>
      <c r="E277" s="91"/>
      <c r="F277" s="158"/>
      <c r="G277" s="159"/>
      <c r="H277" s="159"/>
      <c r="I277" s="159"/>
      <c r="J277" s="159"/>
      <c r="K277" s="159"/>
      <c r="L277" s="160"/>
      <c r="N277" s="36"/>
      <c r="O277" s="68"/>
      <c r="P277" s="68"/>
      <c r="Q277" s="68"/>
      <c r="R277" s="68"/>
      <c r="S277" s="68"/>
      <c r="T277" s="68"/>
      <c r="U277" s="68"/>
      <c r="V277" s="68"/>
    </row>
    <row r="278" spans="2:22" ht="20.100000000000001" customHeight="1" x14ac:dyDescent="0.4">
      <c r="B278" s="152" t="s">
        <v>165</v>
      </c>
      <c r="C278" s="153"/>
      <c r="D278" s="153"/>
      <c r="E278" s="154"/>
      <c r="F278" s="155" t="s">
        <v>164</v>
      </c>
      <c r="G278" s="156"/>
      <c r="H278" s="156"/>
      <c r="I278" s="156"/>
      <c r="J278" s="156"/>
      <c r="K278" s="156"/>
      <c r="L278" s="157"/>
      <c r="N278" s="36"/>
      <c r="O278" s="68"/>
      <c r="P278" s="68"/>
      <c r="Q278" s="68"/>
      <c r="R278" s="68"/>
      <c r="S278" s="68"/>
      <c r="T278" s="68"/>
      <c r="U278" s="68"/>
      <c r="V278" s="68"/>
    </row>
    <row r="279" spans="2:22" ht="20.100000000000001" customHeight="1" thickBot="1" x14ac:dyDescent="0.45">
      <c r="B279" s="101" t="s">
        <v>173</v>
      </c>
      <c r="C279" s="102"/>
      <c r="D279" s="102"/>
      <c r="E279" s="102"/>
      <c r="F279" s="103"/>
      <c r="G279" s="103"/>
      <c r="H279" s="103"/>
      <c r="I279" s="103"/>
      <c r="J279" s="103"/>
      <c r="K279" s="103"/>
      <c r="L279" s="104"/>
      <c r="N279" s="36" t="s">
        <v>142</v>
      </c>
      <c r="O279" s="23" t="s">
        <v>122</v>
      </c>
      <c r="P279" s="22"/>
      <c r="Q279" s="22"/>
      <c r="R279" s="22"/>
      <c r="S279" s="22"/>
      <c r="T279" s="22"/>
      <c r="U279" s="22"/>
      <c r="V279" s="22"/>
    </row>
    <row r="280" spans="2:22" ht="6" customHeight="1" thickBot="1" x14ac:dyDescent="0.45">
      <c r="N280" s="36"/>
      <c r="P280" s="22"/>
      <c r="Q280" s="22"/>
      <c r="R280" s="22"/>
      <c r="S280" s="22"/>
      <c r="T280" s="22"/>
      <c r="U280" s="22"/>
      <c r="V280" s="22"/>
    </row>
    <row r="281" spans="2:22" ht="20.100000000000001" customHeight="1" x14ac:dyDescent="0.4">
      <c r="B281" s="107" t="str">
        <f t="shared" ref="B281" si="15">$B$25</f>
        <v xml:space="preserve"> 返礼品の詳細を把握させていただくため、以下の問いに回答を記載願います。</v>
      </c>
      <c r="C281" s="108"/>
      <c r="D281" s="108"/>
      <c r="E281" s="108"/>
      <c r="F281" s="108"/>
      <c r="G281" s="108"/>
      <c r="H281" s="108"/>
      <c r="I281" s="108"/>
      <c r="J281" s="108"/>
      <c r="K281" s="108"/>
      <c r="L281" s="109"/>
      <c r="N281" s="36"/>
      <c r="P281" s="21"/>
      <c r="Q281" s="21"/>
      <c r="R281" s="21"/>
      <c r="S281" s="21"/>
      <c r="T281" s="21"/>
      <c r="U281" s="21"/>
      <c r="V281" s="21"/>
    </row>
    <row r="282" spans="2:22" ht="50.1" customHeight="1" x14ac:dyDescent="0.4">
      <c r="B282" s="15" t="s">
        <v>53</v>
      </c>
      <c r="C282" s="76" t="e">
        <f>VLOOKUP(B268,'地場産品基準、関連資料'!$A$3:$F$15,4,FALSE)</f>
        <v>#N/A</v>
      </c>
      <c r="D282" s="77"/>
      <c r="E282" s="77"/>
      <c r="F282" s="77"/>
      <c r="G282" s="77"/>
      <c r="H282" s="77"/>
      <c r="I282" s="77"/>
      <c r="J282" s="77"/>
      <c r="K282" s="77"/>
      <c r="L282" s="78"/>
      <c r="N282" s="70" t="s">
        <v>78</v>
      </c>
      <c r="O282" s="105" t="e">
        <f>VLOOKUP(B268,'地場産品基準、関連資料'!$A$3:$J$15,8,FALSE)</f>
        <v>#N/A</v>
      </c>
      <c r="P282" s="73"/>
      <c r="Q282" s="73"/>
      <c r="R282" s="73"/>
      <c r="S282" s="73"/>
      <c r="T282" s="73"/>
      <c r="U282" s="73"/>
      <c r="V282" s="73"/>
    </row>
    <row r="283" spans="2:22" ht="45" customHeight="1" x14ac:dyDescent="0.4">
      <c r="B283" s="15" t="s">
        <v>50</v>
      </c>
      <c r="C283" s="106"/>
      <c r="D283" s="77"/>
      <c r="E283" s="77"/>
      <c r="F283" s="77"/>
      <c r="G283" s="77"/>
      <c r="H283" s="77"/>
      <c r="I283" s="77"/>
      <c r="J283" s="77"/>
      <c r="K283" s="77"/>
      <c r="L283" s="78"/>
      <c r="N283" s="71"/>
      <c r="O283" s="73"/>
      <c r="P283" s="73"/>
      <c r="Q283" s="73"/>
      <c r="R283" s="73"/>
      <c r="S283" s="73"/>
      <c r="T283" s="73"/>
      <c r="U283" s="73"/>
      <c r="V283" s="73"/>
    </row>
    <row r="284" spans="2:22" ht="50.1" customHeight="1" x14ac:dyDescent="0.4">
      <c r="B284" s="15" t="s">
        <v>54</v>
      </c>
      <c r="C284" s="76" t="e">
        <f>VLOOKUP(B268,'地場産品基準、関連資料'!$A$3:$F$15,5,FALSE)</f>
        <v>#N/A</v>
      </c>
      <c r="D284" s="77"/>
      <c r="E284" s="77"/>
      <c r="F284" s="77"/>
      <c r="G284" s="77"/>
      <c r="H284" s="77"/>
      <c r="I284" s="77"/>
      <c r="J284" s="77"/>
      <c r="K284" s="77"/>
      <c r="L284" s="78"/>
      <c r="M284" s="17"/>
      <c r="N284" s="70" t="s">
        <v>79</v>
      </c>
      <c r="O284" s="72" t="e">
        <f>VLOOKUP(B268,'地場産品基準、関連資料'!$A$3:$J$15,9,FALSE)</f>
        <v>#N/A</v>
      </c>
      <c r="P284" s="73"/>
      <c r="Q284" s="73"/>
      <c r="R284" s="73"/>
      <c r="S284" s="73"/>
      <c r="T284" s="73"/>
      <c r="U284" s="73"/>
      <c r="V284" s="73"/>
    </row>
    <row r="285" spans="2:22" ht="45" customHeight="1" x14ac:dyDescent="0.4">
      <c r="B285" s="15" t="s">
        <v>50</v>
      </c>
      <c r="C285" s="106"/>
      <c r="D285" s="77"/>
      <c r="E285" s="77"/>
      <c r="F285" s="77"/>
      <c r="G285" s="77"/>
      <c r="H285" s="77"/>
      <c r="I285" s="77"/>
      <c r="J285" s="77"/>
      <c r="K285" s="77"/>
      <c r="L285" s="78"/>
      <c r="N285" s="71"/>
      <c r="O285" s="73"/>
      <c r="P285" s="73"/>
      <c r="Q285" s="73"/>
      <c r="R285" s="73"/>
      <c r="S285" s="73"/>
      <c r="T285" s="73"/>
      <c r="U285" s="73"/>
      <c r="V285" s="73"/>
    </row>
    <row r="286" spans="2:22" ht="49.5" customHeight="1" x14ac:dyDescent="0.4">
      <c r="B286" s="15" t="s">
        <v>55</v>
      </c>
      <c r="C286" s="76" t="e">
        <f>VLOOKUP(B268,'地場産品基準、関連資料'!$A$3:$F$15,6,FALSE)</f>
        <v>#N/A</v>
      </c>
      <c r="D286" s="77"/>
      <c r="E286" s="77"/>
      <c r="F286" s="77"/>
      <c r="G286" s="77"/>
      <c r="H286" s="77"/>
      <c r="I286" s="77"/>
      <c r="J286" s="77"/>
      <c r="K286" s="77"/>
      <c r="L286" s="78"/>
      <c r="M286" s="17"/>
      <c r="N286" s="70" t="s">
        <v>80</v>
      </c>
      <c r="O286" s="72" t="e">
        <f>VLOOKUP(B268,'地場産品基準、関連資料'!$A$3:$J$15,10,FALSE)</f>
        <v>#N/A</v>
      </c>
      <c r="P286" s="74"/>
      <c r="Q286" s="74"/>
      <c r="R286" s="74"/>
      <c r="S286" s="74"/>
      <c r="T286" s="74"/>
      <c r="U286" s="75"/>
      <c r="V286" s="75"/>
    </row>
    <row r="287" spans="2:22" ht="45" customHeight="1" thickBot="1" x14ac:dyDescent="0.45">
      <c r="B287" s="16" t="s">
        <v>50</v>
      </c>
      <c r="C287" s="180"/>
      <c r="D287" s="181"/>
      <c r="E287" s="181"/>
      <c r="F287" s="181"/>
      <c r="G287" s="181"/>
      <c r="H287" s="181"/>
      <c r="I287" s="181"/>
      <c r="J287" s="181"/>
      <c r="K287" s="181"/>
      <c r="L287" s="182"/>
      <c r="N287" s="71"/>
      <c r="O287" s="75"/>
      <c r="P287" s="75"/>
      <c r="Q287" s="75"/>
      <c r="R287" s="75"/>
      <c r="S287" s="75"/>
      <c r="T287" s="75"/>
      <c r="U287" s="75"/>
      <c r="V287" s="75"/>
    </row>
    <row r="289" spans="1:22" ht="15" customHeight="1" x14ac:dyDescent="0.4">
      <c r="A289" s="27">
        <f>+A257+1</f>
        <v>10</v>
      </c>
      <c r="K289" s="111" t="str">
        <f>IF(A289&gt;$L$6," ",A289&amp;"/"&amp;L294)</f>
        <v xml:space="preserve"> </v>
      </c>
      <c r="L289" s="71"/>
      <c r="N289" s="23" t="s">
        <v>149</v>
      </c>
      <c r="P289" s="22"/>
      <c r="Q289" s="22"/>
      <c r="R289" s="22"/>
      <c r="S289" s="22"/>
      <c r="T289" s="22"/>
      <c r="U289" s="22"/>
      <c r="V289" s="22"/>
    </row>
    <row r="290" spans="1:22" ht="9.75" customHeight="1" x14ac:dyDescent="0.4">
      <c r="N290" s="36"/>
      <c r="P290" s="22"/>
      <c r="Q290" s="22"/>
      <c r="R290" s="22"/>
      <c r="S290" s="22"/>
      <c r="T290" s="22"/>
      <c r="U290" s="22"/>
      <c r="V290" s="22"/>
    </row>
    <row r="291" spans="1:22" ht="15" customHeight="1" x14ac:dyDescent="0.4">
      <c r="C291" s="19"/>
      <c r="D291" s="19"/>
      <c r="E291" s="19"/>
      <c r="F291" s="19"/>
      <c r="G291" s="24" t="s">
        <v>107</v>
      </c>
      <c r="H291" s="19"/>
      <c r="I291" s="19"/>
      <c r="J291" s="19"/>
      <c r="K291" s="19"/>
      <c r="L291" s="19"/>
      <c r="N291" s="36"/>
      <c r="P291" s="22"/>
      <c r="Q291" s="22"/>
      <c r="R291" s="22"/>
      <c r="S291" s="22"/>
      <c r="T291" s="22"/>
      <c r="U291" s="22"/>
      <c r="V291" s="22"/>
    </row>
    <row r="292" spans="1:22" ht="15" customHeight="1" x14ac:dyDescent="0.15">
      <c r="B292" s="19"/>
      <c r="C292" s="19"/>
      <c r="D292" s="19"/>
      <c r="E292" s="19"/>
      <c r="F292" s="19"/>
      <c r="G292" s="19"/>
      <c r="H292" s="19"/>
      <c r="I292" s="19"/>
      <c r="J292" s="177" t="str">
        <f>IF(A289&gt;$L$6," ",'様式２ 返礼品明細(No.1～10)'!$J$4)</f>
        <v xml:space="preserve"> </v>
      </c>
      <c r="K292" s="178">
        <f>IF(K294="","",'様式２ 返礼品明細(No.1～10)'!$J$4)</f>
        <v>45961</v>
      </c>
      <c r="L292" s="178" t="str">
        <f>IF(L294="","",'様式２ 返礼品明細(No.1～10)'!$J$4)</f>
        <v/>
      </c>
      <c r="N292" s="36"/>
      <c r="P292" s="22"/>
      <c r="Q292" s="22"/>
      <c r="R292" s="22"/>
      <c r="S292" s="22"/>
      <c r="T292" s="22"/>
      <c r="U292" s="22"/>
      <c r="V292" s="22"/>
    </row>
    <row r="293" spans="1:22" ht="27" customHeight="1" x14ac:dyDescent="0.15">
      <c r="B293" s="69" t="str">
        <f t="shared" ref="B293" si="16">$B$5</f>
        <v>※この申請書はお礼品ごとに作成してください。
※セット品で個々の品に販売実績がある場合、本書を個別に作成してください。
※変更の場合は、二重枠内と変更部分のみ記載し、前回の申請書を添付してください。</v>
      </c>
      <c r="C293" s="68"/>
      <c r="D293" s="68"/>
      <c r="E293" s="68"/>
      <c r="F293" s="68"/>
      <c r="G293" s="68"/>
      <c r="H293" s="68"/>
      <c r="I293" s="68"/>
      <c r="J293" s="68"/>
      <c r="K293" s="17"/>
      <c r="L293" s="28"/>
      <c r="N293" s="36"/>
      <c r="P293" s="22"/>
      <c r="Q293" s="22"/>
      <c r="R293" s="22"/>
      <c r="S293" s="22"/>
      <c r="T293" s="22"/>
      <c r="U293" s="22"/>
      <c r="V293" s="22"/>
    </row>
    <row r="294" spans="1:22" ht="18" customHeight="1" thickBot="1" x14ac:dyDescent="0.2">
      <c r="B294" s="68"/>
      <c r="C294" s="68"/>
      <c r="D294" s="68"/>
      <c r="E294" s="68"/>
      <c r="F294" s="68"/>
      <c r="G294" s="68"/>
      <c r="H294" s="68"/>
      <c r="I294" s="68"/>
      <c r="J294" s="68"/>
      <c r="K294" s="26" t="s">
        <v>145</v>
      </c>
      <c r="L294" s="25" t="str">
        <f>IF(A289&gt;'様式２ 返礼品明細(No.1～10)'!$L$6,"",'様式２ 返礼品明細(No.1～10)'!$L$6)</f>
        <v/>
      </c>
      <c r="N294" s="30" t="s">
        <v>146</v>
      </c>
      <c r="O294" s="67" t="s">
        <v>147</v>
      </c>
      <c r="P294" s="68"/>
      <c r="Q294" s="68"/>
      <c r="R294" s="68"/>
      <c r="S294" s="68"/>
      <c r="T294" s="68"/>
      <c r="U294" s="68"/>
      <c r="V294" s="68"/>
    </row>
    <row r="295" spans="1:22" ht="20.100000000000001" customHeight="1" thickTop="1" thickBot="1" x14ac:dyDescent="0.45">
      <c r="B295" s="85" t="s">
        <v>68</v>
      </c>
      <c r="C295" s="115"/>
      <c r="D295" s="115"/>
      <c r="E295" s="147"/>
      <c r="F295" s="148"/>
      <c r="G295" s="148"/>
      <c r="H295" s="149"/>
      <c r="I295" s="46" t="s">
        <v>158</v>
      </c>
      <c r="J295" s="144"/>
      <c r="K295" s="145"/>
      <c r="L295" s="146"/>
      <c r="N295" s="36"/>
      <c r="P295" s="22"/>
      <c r="Q295" s="22"/>
      <c r="R295" s="22"/>
      <c r="S295" s="22"/>
      <c r="T295" s="22"/>
      <c r="U295" s="22"/>
      <c r="V295" s="22"/>
    </row>
    <row r="296" spans="1:22" ht="20.100000000000001" customHeight="1" thickTop="1" x14ac:dyDescent="0.4">
      <c r="B296" s="136" t="s">
        <v>166</v>
      </c>
      <c r="C296" s="110"/>
      <c r="D296" s="138"/>
      <c r="E296" s="47" t="s">
        <v>167</v>
      </c>
      <c r="F296" s="151"/>
      <c r="G296" s="151"/>
      <c r="H296" s="151"/>
      <c r="I296" s="38" t="s">
        <v>170</v>
      </c>
      <c r="J296" s="150"/>
      <c r="K296" s="80"/>
      <c r="L296" s="81"/>
      <c r="N296" s="36"/>
      <c r="P296" s="22"/>
      <c r="Q296" s="22"/>
      <c r="R296" s="22"/>
      <c r="S296" s="22"/>
      <c r="T296" s="22"/>
      <c r="U296" s="22"/>
      <c r="V296" s="22"/>
    </row>
    <row r="297" spans="1:22" ht="20.100000000000001" customHeight="1" thickBot="1" x14ac:dyDescent="0.45">
      <c r="B297" s="136" t="s">
        <v>176</v>
      </c>
      <c r="C297" s="110"/>
      <c r="D297" s="138"/>
      <c r="E297" s="142"/>
      <c r="F297" s="143"/>
      <c r="G297" s="143"/>
      <c r="H297" s="143"/>
      <c r="I297" s="143"/>
      <c r="J297" s="48" t="s">
        <v>181</v>
      </c>
      <c r="K297" s="39"/>
      <c r="L297" s="40"/>
      <c r="N297" s="36" t="s">
        <v>177</v>
      </c>
      <c r="O297" s="23" t="s">
        <v>178</v>
      </c>
      <c r="P297" s="22"/>
      <c r="Q297" s="22"/>
      <c r="R297" s="22"/>
      <c r="S297" s="22"/>
      <c r="T297" s="22"/>
      <c r="U297" s="22"/>
      <c r="V297" s="22"/>
    </row>
    <row r="298" spans="1:22" ht="20.100000000000001" customHeight="1" thickTop="1" thickBot="1" x14ac:dyDescent="0.45">
      <c r="B298" s="122" t="s">
        <v>108</v>
      </c>
      <c r="C298" s="123"/>
      <c r="D298" s="123"/>
      <c r="E298" s="49" t="s">
        <v>168</v>
      </c>
      <c r="F298" s="50" t="str">
        <f>IF(E298="変　更","変更理由","")</f>
        <v/>
      </c>
      <c r="G298" s="134"/>
      <c r="H298" s="134"/>
      <c r="I298" s="134"/>
      <c r="J298" s="134"/>
      <c r="K298" s="134"/>
      <c r="L298" s="135"/>
      <c r="N298" s="36" t="s">
        <v>108</v>
      </c>
      <c r="O298" s="41" t="s">
        <v>116</v>
      </c>
      <c r="P298" s="45"/>
      <c r="Q298" s="45"/>
      <c r="R298" s="45"/>
      <c r="S298" s="45"/>
      <c r="T298" s="45"/>
      <c r="U298" s="45"/>
      <c r="V298" s="45"/>
    </row>
    <row r="299" spans="1:22" ht="16.5" customHeight="1" x14ac:dyDescent="0.4">
      <c r="B299" s="124" t="s">
        <v>111</v>
      </c>
      <c r="C299" s="125"/>
      <c r="D299" s="125"/>
      <c r="E299" s="126"/>
      <c r="F299" s="126"/>
      <c r="G299" s="126"/>
      <c r="H299" s="126"/>
      <c r="I299" s="126"/>
      <c r="J299" s="126"/>
      <c r="K299" s="126"/>
      <c r="L299" s="127"/>
      <c r="N299" s="44"/>
      <c r="O299" s="45"/>
      <c r="P299" s="45"/>
      <c r="Q299" s="45"/>
      <c r="R299" s="45"/>
      <c r="S299" s="45"/>
      <c r="T299" s="45"/>
      <c r="U299" s="45"/>
      <c r="V299" s="45"/>
    </row>
    <row r="300" spans="1:22" ht="51.75" customHeight="1" thickBot="1" x14ac:dyDescent="0.45">
      <c r="B300" s="128" t="s">
        <v>199</v>
      </c>
      <c r="C300" s="129"/>
      <c r="D300" s="130" t="str">
        <f>VLOOKUP(B300,'地場産品基準、関連資料'!$A$3:$B$16,2,FALSE)</f>
        <v>　　　</v>
      </c>
      <c r="E300" s="131"/>
      <c r="F300" s="132"/>
      <c r="G300" s="132"/>
      <c r="H300" s="132"/>
      <c r="I300" s="132"/>
      <c r="J300" s="132"/>
      <c r="K300" s="132"/>
      <c r="L300" s="133"/>
      <c r="N300" s="36" t="s">
        <v>139</v>
      </c>
      <c r="O300" s="161" t="s">
        <v>153</v>
      </c>
      <c r="P300" s="162"/>
      <c r="Q300" s="162"/>
      <c r="R300" s="162"/>
      <c r="S300" s="162"/>
      <c r="T300" s="162"/>
      <c r="U300" s="162"/>
      <c r="V300" s="162"/>
    </row>
    <row r="301" spans="1:22" ht="14.1" customHeight="1" thickTop="1" x14ac:dyDescent="0.4">
      <c r="B301" s="85" t="s">
        <v>0</v>
      </c>
      <c r="C301" s="86"/>
      <c r="D301" s="87"/>
      <c r="E301" s="88"/>
      <c r="F301" s="119" t="s">
        <v>43</v>
      </c>
      <c r="G301" s="120"/>
      <c r="H301" s="120"/>
      <c r="I301" s="120"/>
      <c r="J301" s="120"/>
      <c r="K301" s="120"/>
      <c r="L301" s="121"/>
      <c r="N301" s="36"/>
      <c r="O301" s="23" t="s">
        <v>162</v>
      </c>
      <c r="P301" s="22"/>
      <c r="Q301" s="22"/>
      <c r="R301" s="22"/>
      <c r="S301" s="22"/>
      <c r="T301" s="22"/>
      <c r="U301" s="22"/>
      <c r="V301" s="22"/>
    </row>
    <row r="302" spans="1:22" ht="20.100000000000001" customHeight="1" thickBot="1" x14ac:dyDescent="0.45">
      <c r="B302" s="94" t="s">
        <v>1</v>
      </c>
      <c r="C302" s="95"/>
      <c r="D302" s="95"/>
      <c r="E302" s="96"/>
      <c r="F302" s="116"/>
      <c r="G302" s="117"/>
      <c r="H302" s="117"/>
      <c r="I302" s="117"/>
      <c r="J302" s="117"/>
      <c r="K302" s="117"/>
      <c r="L302" s="118"/>
      <c r="N302" s="36" t="s">
        <v>1</v>
      </c>
      <c r="O302" s="23" t="s">
        <v>160</v>
      </c>
      <c r="P302" s="22"/>
      <c r="Q302" s="22"/>
      <c r="R302" s="22"/>
      <c r="S302" s="22"/>
      <c r="T302" s="22"/>
      <c r="U302" s="22"/>
      <c r="V302" s="22"/>
    </row>
    <row r="303" spans="1:22" ht="20.100000000000001" customHeight="1" thickTop="1" x14ac:dyDescent="0.4">
      <c r="B303" s="136" t="s">
        <v>2</v>
      </c>
      <c r="C303" s="137"/>
      <c r="D303" s="137"/>
      <c r="E303" s="138"/>
      <c r="F303" s="97"/>
      <c r="G303" s="97"/>
      <c r="H303" s="97"/>
      <c r="I303" s="97"/>
      <c r="J303" s="97"/>
      <c r="K303" s="97"/>
      <c r="L303" s="98"/>
      <c r="N303" s="36" t="s">
        <v>163</v>
      </c>
      <c r="O303" s="23" t="s">
        <v>161</v>
      </c>
      <c r="P303" s="22"/>
      <c r="Q303" s="22"/>
      <c r="R303" s="22"/>
      <c r="S303" s="22"/>
      <c r="T303" s="22"/>
      <c r="U303" s="22"/>
      <c r="V303" s="22"/>
    </row>
    <row r="304" spans="1:22" ht="24" customHeight="1" x14ac:dyDescent="0.4">
      <c r="B304" s="92" t="s">
        <v>40</v>
      </c>
      <c r="C304" s="137"/>
      <c r="D304" s="137"/>
      <c r="E304" s="138"/>
      <c r="F304" s="114"/>
      <c r="G304" s="166"/>
      <c r="H304" s="112" t="s">
        <v>41</v>
      </c>
      <c r="I304" s="163"/>
      <c r="J304" s="164"/>
      <c r="K304" s="164"/>
      <c r="L304" s="165"/>
      <c r="N304" s="36" t="s">
        <v>140</v>
      </c>
      <c r="O304" s="23" t="s">
        <v>117</v>
      </c>
      <c r="P304" s="22"/>
      <c r="Q304" s="22"/>
      <c r="R304" s="22"/>
      <c r="S304" s="22"/>
      <c r="T304" s="22"/>
      <c r="U304" s="22"/>
      <c r="V304" s="22"/>
    </row>
    <row r="305" spans="2:22" ht="23.1" customHeight="1" x14ac:dyDescent="0.4">
      <c r="B305" s="136" t="s">
        <v>3</v>
      </c>
      <c r="C305" s="137"/>
      <c r="D305" s="137"/>
      <c r="E305" s="138"/>
      <c r="F305" s="114"/>
      <c r="G305" s="110"/>
      <c r="H305" s="112" t="s">
        <v>182</v>
      </c>
      <c r="I305" s="113"/>
      <c r="J305" s="139"/>
      <c r="K305" s="139"/>
      <c r="L305" s="140"/>
      <c r="N305" s="36" t="s">
        <v>141</v>
      </c>
      <c r="O305" s="23" t="s">
        <v>118</v>
      </c>
      <c r="P305" s="22"/>
      <c r="Q305" s="22"/>
      <c r="R305" s="22"/>
      <c r="S305" s="22"/>
      <c r="T305" s="22"/>
      <c r="U305" s="22"/>
      <c r="V305" s="22"/>
    </row>
    <row r="306" spans="2:22" ht="20.100000000000001" customHeight="1" x14ac:dyDescent="0.4">
      <c r="B306" s="136" t="s">
        <v>37</v>
      </c>
      <c r="C306" s="137"/>
      <c r="D306" s="137"/>
      <c r="E306" s="138"/>
      <c r="F306" s="141"/>
      <c r="G306" s="110"/>
      <c r="H306" s="112" t="s">
        <v>134</v>
      </c>
      <c r="I306" s="113"/>
      <c r="J306" s="114"/>
      <c r="K306" s="114"/>
      <c r="L306" s="100"/>
      <c r="N306" s="43" t="s">
        <v>172</v>
      </c>
      <c r="O306" s="23" t="s">
        <v>119</v>
      </c>
      <c r="Q306" s="22"/>
      <c r="R306" s="22"/>
      <c r="S306" s="22"/>
      <c r="T306" s="22"/>
      <c r="U306" s="22"/>
      <c r="V306" s="22"/>
    </row>
    <row r="307" spans="2:22" ht="24" customHeight="1" x14ac:dyDescent="0.4">
      <c r="B307" s="92" t="s">
        <v>110</v>
      </c>
      <c r="C307" s="80"/>
      <c r="D307" s="80"/>
      <c r="E307" s="93"/>
      <c r="F307" s="99"/>
      <c r="G307" s="110"/>
      <c r="H307" s="112" t="s">
        <v>69</v>
      </c>
      <c r="I307" s="138"/>
      <c r="J307" s="99"/>
      <c r="K307" s="99"/>
      <c r="L307" s="100"/>
      <c r="N307" s="36" t="s">
        <v>174</v>
      </c>
      <c r="O307" s="23" t="s">
        <v>175</v>
      </c>
      <c r="P307" s="42"/>
      <c r="Q307" s="42"/>
      <c r="R307" s="42"/>
      <c r="S307" s="42"/>
      <c r="T307" s="42"/>
      <c r="U307" s="42"/>
      <c r="V307" s="42"/>
    </row>
    <row r="308" spans="2:22" ht="24" customHeight="1" x14ac:dyDescent="0.4">
      <c r="B308" s="92" t="s">
        <v>157</v>
      </c>
      <c r="C308" s="137"/>
      <c r="D308" s="137"/>
      <c r="E308" s="138"/>
      <c r="F308" s="114"/>
      <c r="G308" s="110"/>
      <c r="H308" s="110"/>
      <c r="I308" s="110"/>
      <c r="J308" s="110"/>
      <c r="K308" s="110"/>
      <c r="L308" s="100"/>
      <c r="N308" s="43" t="s">
        <v>171</v>
      </c>
      <c r="O308" s="105" t="s">
        <v>137</v>
      </c>
      <c r="P308" s="68"/>
      <c r="Q308" s="68"/>
      <c r="R308" s="68"/>
      <c r="S308" s="68"/>
      <c r="T308" s="68"/>
      <c r="U308" s="68"/>
      <c r="V308" s="68"/>
    </row>
    <row r="309" spans="2:22" ht="30" customHeight="1" x14ac:dyDescent="0.4">
      <c r="B309" s="89" t="s">
        <v>148</v>
      </c>
      <c r="C309" s="90"/>
      <c r="D309" s="90"/>
      <c r="E309" s="91"/>
      <c r="F309" s="158"/>
      <c r="G309" s="159"/>
      <c r="H309" s="159"/>
      <c r="I309" s="159"/>
      <c r="J309" s="159"/>
      <c r="K309" s="159"/>
      <c r="L309" s="160"/>
      <c r="N309" s="36"/>
      <c r="O309" s="68"/>
      <c r="P309" s="68"/>
      <c r="Q309" s="68"/>
      <c r="R309" s="68"/>
      <c r="S309" s="68"/>
      <c r="T309" s="68"/>
      <c r="U309" s="68"/>
      <c r="V309" s="68"/>
    </row>
    <row r="310" spans="2:22" ht="20.100000000000001" customHeight="1" x14ac:dyDescent="0.4">
      <c r="B310" s="152" t="s">
        <v>165</v>
      </c>
      <c r="C310" s="153"/>
      <c r="D310" s="153"/>
      <c r="E310" s="154"/>
      <c r="F310" s="155" t="s">
        <v>164</v>
      </c>
      <c r="G310" s="156"/>
      <c r="H310" s="156"/>
      <c r="I310" s="156"/>
      <c r="J310" s="156"/>
      <c r="K310" s="156"/>
      <c r="L310" s="157"/>
      <c r="N310" s="36"/>
      <c r="O310" s="68"/>
      <c r="P310" s="68"/>
      <c r="Q310" s="68"/>
      <c r="R310" s="68"/>
      <c r="S310" s="68"/>
      <c r="T310" s="68"/>
      <c r="U310" s="68"/>
      <c r="V310" s="68"/>
    </row>
    <row r="311" spans="2:22" ht="20.100000000000001" customHeight="1" thickBot="1" x14ac:dyDescent="0.45">
      <c r="B311" s="101" t="s">
        <v>173</v>
      </c>
      <c r="C311" s="102"/>
      <c r="D311" s="102"/>
      <c r="E311" s="102"/>
      <c r="F311" s="103"/>
      <c r="G311" s="103"/>
      <c r="H311" s="103"/>
      <c r="I311" s="103"/>
      <c r="J311" s="103"/>
      <c r="K311" s="103"/>
      <c r="L311" s="104"/>
      <c r="N311" s="36" t="s">
        <v>142</v>
      </c>
      <c r="O311" s="23" t="s">
        <v>122</v>
      </c>
      <c r="P311" s="22"/>
      <c r="Q311" s="22"/>
      <c r="R311" s="22"/>
      <c r="S311" s="22"/>
      <c r="T311" s="22"/>
      <c r="U311" s="22"/>
      <c r="V311" s="22"/>
    </row>
    <row r="312" spans="2:22" ht="6" customHeight="1" thickBot="1" x14ac:dyDescent="0.45">
      <c r="N312" s="36"/>
      <c r="P312" s="22"/>
      <c r="Q312" s="22"/>
      <c r="R312" s="22"/>
      <c r="S312" s="22"/>
      <c r="T312" s="22"/>
      <c r="U312" s="22"/>
      <c r="V312" s="22"/>
    </row>
    <row r="313" spans="2:22" ht="20.100000000000001" customHeight="1" x14ac:dyDescent="0.4">
      <c r="B313" s="107" t="str">
        <f t="shared" ref="B313" si="17">$B$25</f>
        <v xml:space="preserve"> 返礼品の詳細を把握させていただくため、以下の問いに回答を記載願います。</v>
      </c>
      <c r="C313" s="108"/>
      <c r="D313" s="108"/>
      <c r="E313" s="108"/>
      <c r="F313" s="108"/>
      <c r="G313" s="108"/>
      <c r="H313" s="108"/>
      <c r="I313" s="108"/>
      <c r="J313" s="108"/>
      <c r="K313" s="108"/>
      <c r="L313" s="109"/>
      <c r="N313" s="36"/>
      <c r="P313" s="21"/>
      <c r="Q313" s="21"/>
      <c r="R313" s="21"/>
      <c r="S313" s="21"/>
      <c r="T313" s="21"/>
      <c r="U313" s="21"/>
      <c r="V313" s="21"/>
    </row>
    <row r="314" spans="2:22" ht="50.1" customHeight="1" x14ac:dyDescent="0.4">
      <c r="B314" s="15" t="s">
        <v>53</v>
      </c>
      <c r="C314" s="76" t="e">
        <f>VLOOKUP(B300,'地場産品基準、関連資料'!$A$3:$F$15,4,FALSE)</f>
        <v>#N/A</v>
      </c>
      <c r="D314" s="77"/>
      <c r="E314" s="77"/>
      <c r="F314" s="77"/>
      <c r="G314" s="77"/>
      <c r="H314" s="77"/>
      <c r="I314" s="77"/>
      <c r="J314" s="77"/>
      <c r="K314" s="77"/>
      <c r="L314" s="78"/>
      <c r="N314" s="70" t="s">
        <v>78</v>
      </c>
      <c r="O314" s="105" t="e">
        <f>VLOOKUP(B300,'地場産品基準、関連資料'!$A$3:$J$15,8,FALSE)</f>
        <v>#N/A</v>
      </c>
      <c r="P314" s="73"/>
      <c r="Q314" s="73"/>
      <c r="R314" s="73"/>
      <c r="S314" s="73"/>
      <c r="T314" s="73"/>
      <c r="U314" s="73"/>
      <c r="V314" s="73"/>
    </row>
    <row r="315" spans="2:22" ht="45" customHeight="1" x14ac:dyDescent="0.4">
      <c r="B315" s="15" t="s">
        <v>50</v>
      </c>
      <c r="C315" s="106"/>
      <c r="D315" s="77"/>
      <c r="E315" s="77"/>
      <c r="F315" s="77"/>
      <c r="G315" s="77"/>
      <c r="H315" s="77"/>
      <c r="I315" s="77"/>
      <c r="J315" s="77"/>
      <c r="K315" s="77"/>
      <c r="L315" s="78"/>
      <c r="N315" s="71"/>
      <c r="O315" s="73"/>
      <c r="P315" s="73"/>
      <c r="Q315" s="73"/>
      <c r="R315" s="73"/>
      <c r="S315" s="73"/>
      <c r="T315" s="73"/>
      <c r="U315" s="73"/>
      <c r="V315" s="73"/>
    </row>
    <row r="316" spans="2:22" ht="50.1" customHeight="1" x14ac:dyDescent="0.4">
      <c r="B316" s="15" t="s">
        <v>54</v>
      </c>
      <c r="C316" s="76" t="e">
        <f>VLOOKUP(B300,'地場産品基準、関連資料'!$A$3:$F$15,5,FALSE)</f>
        <v>#N/A</v>
      </c>
      <c r="D316" s="77"/>
      <c r="E316" s="77"/>
      <c r="F316" s="77"/>
      <c r="G316" s="77"/>
      <c r="H316" s="77"/>
      <c r="I316" s="77"/>
      <c r="J316" s="77"/>
      <c r="K316" s="77"/>
      <c r="L316" s="78"/>
      <c r="M316" s="17"/>
      <c r="N316" s="70" t="s">
        <v>79</v>
      </c>
      <c r="O316" s="72" t="e">
        <f>VLOOKUP(B300,'地場産品基準、関連資料'!$A$3:$J$15,9,FALSE)</f>
        <v>#N/A</v>
      </c>
      <c r="P316" s="73"/>
      <c r="Q316" s="73"/>
      <c r="R316" s="73"/>
      <c r="S316" s="73"/>
      <c r="T316" s="73"/>
      <c r="U316" s="73"/>
      <c r="V316" s="73"/>
    </row>
    <row r="317" spans="2:22" ht="45" customHeight="1" x14ac:dyDescent="0.4">
      <c r="B317" s="15" t="s">
        <v>50</v>
      </c>
      <c r="C317" s="106"/>
      <c r="D317" s="77"/>
      <c r="E317" s="77"/>
      <c r="F317" s="77"/>
      <c r="G317" s="77"/>
      <c r="H317" s="77"/>
      <c r="I317" s="77"/>
      <c r="J317" s="77"/>
      <c r="K317" s="77"/>
      <c r="L317" s="78"/>
      <c r="N317" s="71"/>
      <c r="O317" s="73"/>
      <c r="P317" s="73"/>
      <c r="Q317" s="73"/>
      <c r="R317" s="73"/>
      <c r="S317" s="73"/>
      <c r="T317" s="73"/>
      <c r="U317" s="73"/>
      <c r="V317" s="73"/>
    </row>
    <row r="318" spans="2:22" ht="49.5" customHeight="1" x14ac:dyDescent="0.4">
      <c r="B318" s="15" t="s">
        <v>55</v>
      </c>
      <c r="C318" s="76" t="e">
        <f>VLOOKUP(B300,'地場産品基準、関連資料'!$A$3:$F$15,6,FALSE)</f>
        <v>#N/A</v>
      </c>
      <c r="D318" s="77"/>
      <c r="E318" s="77"/>
      <c r="F318" s="77"/>
      <c r="G318" s="77"/>
      <c r="H318" s="77"/>
      <c r="I318" s="77"/>
      <c r="J318" s="77"/>
      <c r="K318" s="77"/>
      <c r="L318" s="78"/>
      <c r="M318" s="17"/>
      <c r="N318" s="70" t="s">
        <v>80</v>
      </c>
      <c r="O318" s="72" t="e">
        <f>VLOOKUP(B300,'地場産品基準、関連資料'!$A$3:$J$15,10,FALSE)</f>
        <v>#N/A</v>
      </c>
      <c r="P318" s="74"/>
      <c r="Q318" s="74"/>
      <c r="R318" s="74"/>
      <c r="S318" s="74"/>
      <c r="T318" s="74"/>
      <c r="U318" s="75"/>
      <c r="V318" s="75"/>
    </row>
    <row r="319" spans="2:22" ht="45" customHeight="1" thickBot="1" x14ac:dyDescent="0.45">
      <c r="B319" s="16" t="s">
        <v>50</v>
      </c>
      <c r="C319" s="180"/>
      <c r="D319" s="181"/>
      <c r="E319" s="181"/>
      <c r="F319" s="181"/>
      <c r="G319" s="181"/>
      <c r="H319" s="181"/>
      <c r="I319" s="181"/>
      <c r="J319" s="181"/>
      <c r="K319" s="181"/>
      <c r="L319" s="182"/>
      <c r="N319" s="71"/>
      <c r="O319" s="75"/>
      <c r="P319" s="75"/>
      <c r="Q319" s="75"/>
      <c r="R319" s="75"/>
      <c r="S319" s="75"/>
      <c r="T319" s="75"/>
      <c r="U319" s="75"/>
      <c r="V319" s="75"/>
    </row>
  </sheetData>
  <mergeCells count="611">
    <mergeCell ref="J4:L4"/>
    <mergeCell ref="J36:L36"/>
    <mergeCell ref="J68:L68"/>
    <mergeCell ref="J100:L100"/>
    <mergeCell ref="J132:L132"/>
    <mergeCell ref="J164:L164"/>
    <mergeCell ref="J196:L196"/>
    <mergeCell ref="J228:L228"/>
    <mergeCell ref="J260:L260"/>
    <mergeCell ref="K257:L257"/>
    <mergeCell ref="C250:L250"/>
    <mergeCell ref="C220:L220"/>
    <mergeCell ref="B209:E209"/>
    <mergeCell ref="F209:G209"/>
    <mergeCell ref="H209:I209"/>
    <mergeCell ref="J209:L209"/>
    <mergeCell ref="B210:E210"/>
    <mergeCell ref="F210:G210"/>
    <mergeCell ref="H210:I210"/>
    <mergeCell ref="J210:L210"/>
    <mergeCell ref="B207:E207"/>
    <mergeCell ref="F207:L207"/>
    <mergeCell ref="B208:E208"/>
    <mergeCell ref="F208:G208"/>
    <mergeCell ref="C316:L316"/>
    <mergeCell ref="N316:N317"/>
    <mergeCell ref="O316:V317"/>
    <mergeCell ref="C317:L317"/>
    <mergeCell ref="C318:L318"/>
    <mergeCell ref="N318:N319"/>
    <mergeCell ref="O318:V319"/>
    <mergeCell ref="C319:L319"/>
    <mergeCell ref="B311:L311"/>
    <mergeCell ref="B313:L313"/>
    <mergeCell ref="C314:L314"/>
    <mergeCell ref="N314:N315"/>
    <mergeCell ref="O314:V315"/>
    <mergeCell ref="C315:L315"/>
    <mergeCell ref="O308:V310"/>
    <mergeCell ref="B309:E309"/>
    <mergeCell ref="F309:L309"/>
    <mergeCell ref="B310:E310"/>
    <mergeCell ref="F310:L310"/>
    <mergeCell ref="B307:E307"/>
    <mergeCell ref="F307:G307"/>
    <mergeCell ref="H307:I307"/>
    <mergeCell ref="J307:L307"/>
    <mergeCell ref="B308:E308"/>
    <mergeCell ref="F308:L308"/>
    <mergeCell ref="B305:E305"/>
    <mergeCell ref="F305:G305"/>
    <mergeCell ref="H305:I305"/>
    <mergeCell ref="J305:L305"/>
    <mergeCell ref="B306:E306"/>
    <mergeCell ref="F306:G306"/>
    <mergeCell ref="H306:I306"/>
    <mergeCell ref="J306:L306"/>
    <mergeCell ref="B303:E303"/>
    <mergeCell ref="F303:L303"/>
    <mergeCell ref="B304:E304"/>
    <mergeCell ref="F304:G304"/>
    <mergeCell ref="H304:I304"/>
    <mergeCell ref="J304:L304"/>
    <mergeCell ref="O300:V300"/>
    <mergeCell ref="B301:E301"/>
    <mergeCell ref="F301:L301"/>
    <mergeCell ref="B302:E302"/>
    <mergeCell ref="F302:L302"/>
    <mergeCell ref="B298:D298"/>
    <mergeCell ref="G298:L298"/>
    <mergeCell ref="B299:L299"/>
    <mergeCell ref="B300:C300"/>
    <mergeCell ref="D300:L300"/>
    <mergeCell ref="B296:D296"/>
    <mergeCell ref="F296:H296"/>
    <mergeCell ref="J296:L296"/>
    <mergeCell ref="B297:D297"/>
    <mergeCell ref="E297:I297"/>
    <mergeCell ref="K289:L289"/>
    <mergeCell ref="B293:J294"/>
    <mergeCell ref="O294:V294"/>
    <mergeCell ref="B295:D295"/>
    <mergeCell ref="E295:H295"/>
    <mergeCell ref="J295:L295"/>
    <mergeCell ref="J292:L292"/>
    <mergeCell ref="B261:J262"/>
    <mergeCell ref="O262:V262"/>
    <mergeCell ref="B263:D263"/>
    <mergeCell ref="E263:H263"/>
    <mergeCell ref="J263:L263"/>
    <mergeCell ref="B264:D264"/>
    <mergeCell ref="F264:H264"/>
    <mergeCell ref="J264:L264"/>
    <mergeCell ref="B265:D265"/>
    <mergeCell ref="E265:I265"/>
    <mergeCell ref="B266:D266"/>
    <mergeCell ref="G266:L266"/>
    <mergeCell ref="B267:L267"/>
    <mergeCell ref="B268:C268"/>
    <mergeCell ref="D268:L268"/>
    <mergeCell ref="O268:V268"/>
    <mergeCell ref="B269:E269"/>
    <mergeCell ref="F269:L269"/>
    <mergeCell ref="B270:E270"/>
    <mergeCell ref="F270:L270"/>
    <mergeCell ref="B271:E271"/>
    <mergeCell ref="F271:L271"/>
    <mergeCell ref="B272:E272"/>
    <mergeCell ref="F272:G272"/>
    <mergeCell ref="H272:I272"/>
    <mergeCell ref="J272:L272"/>
    <mergeCell ref="B273:E273"/>
    <mergeCell ref="F273:G273"/>
    <mergeCell ref="H273:I273"/>
    <mergeCell ref="J273:L273"/>
    <mergeCell ref="B274:E274"/>
    <mergeCell ref="F274:G274"/>
    <mergeCell ref="H274:I274"/>
    <mergeCell ref="J274:L274"/>
    <mergeCell ref="B275:E275"/>
    <mergeCell ref="F275:G275"/>
    <mergeCell ref="H275:I275"/>
    <mergeCell ref="J275:L275"/>
    <mergeCell ref="B276:E276"/>
    <mergeCell ref="F276:L276"/>
    <mergeCell ref="O276:V278"/>
    <mergeCell ref="B277:E277"/>
    <mergeCell ref="F277:L277"/>
    <mergeCell ref="B278:E278"/>
    <mergeCell ref="F278:L278"/>
    <mergeCell ref="B279:L279"/>
    <mergeCell ref="B281:L281"/>
    <mergeCell ref="C282:L282"/>
    <mergeCell ref="N282:N283"/>
    <mergeCell ref="O282:V283"/>
    <mergeCell ref="C283:L283"/>
    <mergeCell ref="C284:L284"/>
    <mergeCell ref="N284:N285"/>
    <mergeCell ref="O284:V285"/>
    <mergeCell ref="C285:L285"/>
    <mergeCell ref="C286:L286"/>
    <mergeCell ref="N286:N287"/>
    <mergeCell ref="O286:V287"/>
    <mergeCell ref="C287:L287"/>
    <mergeCell ref="K225:L225"/>
    <mergeCell ref="B229:J230"/>
    <mergeCell ref="O230:V230"/>
    <mergeCell ref="B231:D231"/>
    <mergeCell ref="E231:H231"/>
    <mergeCell ref="J231:L231"/>
    <mergeCell ref="B232:D232"/>
    <mergeCell ref="F232:H232"/>
    <mergeCell ref="J232:L232"/>
    <mergeCell ref="B233:D233"/>
    <mergeCell ref="E233:I233"/>
    <mergeCell ref="B234:D234"/>
    <mergeCell ref="G234:L234"/>
    <mergeCell ref="B235:L235"/>
    <mergeCell ref="B236:C236"/>
    <mergeCell ref="D236:L236"/>
    <mergeCell ref="O236:V236"/>
    <mergeCell ref="B237:E237"/>
    <mergeCell ref="F237:L237"/>
    <mergeCell ref="B238:E238"/>
    <mergeCell ref="F238:L238"/>
    <mergeCell ref="B239:E239"/>
    <mergeCell ref="F239:L239"/>
    <mergeCell ref="B240:E240"/>
    <mergeCell ref="F240:G240"/>
    <mergeCell ref="H240:I240"/>
    <mergeCell ref="J240:L240"/>
    <mergeCell ref="B241:E241"/>
    <mergeCell ref="F241:G241"/>
    <mergeCell ref="H241:I241"/>
    <mergeCell ref="J241:L241"/>
    <mergeCell ref="B242:E242"/>
    <mergeCell ref="F242:G242"/>
    <mergeCell ref="H242:I242"/>
    <mergeCell ref="J242:L242"/>
    <mergeCell ref="B243:E243"/>
    <mergeCell ref="F243:G243"/>
    <mergeCell ref="H243:I243"/>
    <mergeCell ref="J243:L243"/>
    <mergeCell ref="B244:E244"/>
    <mergeCell ref="F244:L244"/>
    <mergeCell ref="O244:V246"/>
    <mergeCell ref="B245:E245"/>
    <mergeCell ref="F245:L245"/>
    <mergeCell ref="B246:E246"/>
    <mergeCell ref="F246:L246"/>
    <mergeCell ref="B247:L247"/>
    <mergeCell ref="B249:L249"/>
    <mergeCell ref="N250:N251"/>
    <mergeCell ref="O250:V251"/>
    <mergeCell ref="C251:L251"/>
    <mergeCell ref="C252:L252"/>
    <mergeCell ref="N252:N253"/>
    <mergeCell ref="O252:V253"/>
    <mergeCell ref="C253:L253"/>
    <mergeCell ref="C254:L254"/>
    <mergeCell ref="N254:N255"/>
    <mergeCell ref="O254:V255"/>
    <mergeCell ref="C255:L255"/>
    <mergeCell ref="N220:N221"/>
    <mergeCell ref="O220:V221"/>
    <mergeCell ref="C221:L221"/>
    <mergeCell ref="C222:L222"/>
    <mergeCell ref="N222:N223"/>
    <mergeCell ref="O222:V223"/>
    <mergeCell ref="C223:L223"/>
    <mergeCell ref="B215:L215"/>
    <mergeCell ref="B217:L217"/>
    <mergeCell ref="C218:L218"/>
    <mergeCell ref="N218:N219"/>
    <mergeCell ref="O218:V219"/>
    <mergeCell ref="C219:L219"/>
    <mergeCell ref="O212:V214"/>
    <mergeCell ref="B213:E213"/>
    <mergeCell ref="F213:L213"/>
    <mergeCell ref="B214:E214"/>
    <mergeCell ref="F214:L214"/>
    <mergeCell ref="B211:E211"/>
    <mergeCell ref="F211:G211"/>
    <mergeCell ref="H211:I211"/>
    <mergeCell ref="J211:L211"/>
    <mergeCell ref="B212:E212"/>
    <mergeCell ref="F212:L212"/>
    <mergeCell ref="H208:I208"/>
    <mergeCell ref="J208:L208"/>
    <mergeCell ref="O204:V204"/>
    <mergeCell ref="B205:E205"/>
    <mergeCell ref="F205:L205"/>
    <mergeCell ref="B206:E206"/>
    <mergeCell ref="F206:L206"/>
    <mergeCell ref="B202:D202"/>
    <mergeCell ref="G202:L202"/>
    <mergeCell ref="B203:L203"/>
    <mergeCell ref="B204:C204"/>
    <mergeCell ref="D204:L204"/>
    <mergeCell ref="B200:D200"/>
    <mergeCell ref="F200:H200"/>
    <mergeCell ref="J200:L200"/>
    <mergeCell ref="B201:D201"/>
    <mergeCell ref="E201:I201"/>
    <mergeCell ref="K193:L193"/>
    <mergeCell ref="B197:J198"/>
    <mergeCell ref="O198:V198"/>
    <mergeCell ref="B199:D199"/>
    <mergeCell ref="E199:H199"/>
    <mergeCell ref="J199:L199"/>
    <mergeCell ref="K161:L161"/>
    <mergeCell ref="B165:J166"/>
    <mergeCell ref="O166:V166"/>
    <mergeCell ref="B167:D167"/>
    <mergeCell ref="E167:H167"/>
    <mergeCell ref="J167:L167"/>
    <mergeCell ref="B168:D168"/>
    <mergeCell ref="F168:H168"/>
    <mergeCell ref="J168:L168"/>
    <mergeCell ref="B169:D169"/>
    <mergeCell ref="E169:I169"/>
    <mergeCell ref="B170:D170"/>
    <mergeCell ref="G170:L170"/>
    <mergeCell ref="B171:L171"/>
    <mergeCell ref="B172:C172"/>
    <mergeCell ref="D172:L172"/>
    <mergeCell ref="O172:V172"/>
    <mergeCell ref="B173:E173"/>
    <mergeCell ref="F173:L173"/>
    <mergeCell ref="B174:E174"/>
    <mergeCell ref="F174:L174"/>
    <mergeCell ref="B175:E175"/>
    <mergeCell ref="F175:L175"/>
    <mergeCell ref="B176:E176"/>
    <mergeCell ref="F176:G176"/>
    <mergeCell ref="H176:I176"/>
    <mergeCell ref="J176:L176"/>
    <mergeCell ref="B177:E177"/>
    <mergeCell ref="F177:G177"/>
    <mergeCell ref="H177:I177"/>
    <mergeCell ref="J177:L177"/>
    <mergeCell ref="B178:E178"/>
    <mergeCell ref="F178:G178"/>
    <mergeCell ref="H178:I178"/>
    <mergeCell ref="J178:L178"/>
    <mergeCell ref="B179:E179"/>
    <mergeCell ref="F179:G179"/>
    <mergeCell ref="H179:I179"/>
    <mergeCell ref="J179:L179"/>
    <mergeCell ref="B180:E180"/>
    <mergeCell ref="F180:L180"/>
    <mergeCell ref="O180:V182"/>
    <mergeCell ref="B181:E181"/>
    <mergeCell ref="F181:L181"/>
    <mergeCell ref="B182:E182"/>
    <mergeCell ref="F182:L182"/>
    <mergeCell ref="B183:L183"/>
    <mergeCell ref="B185:L185"/>
    <mergeCell ref="C186:L186"/>
    <mergeCell ref="N186:N187"/>
    <mergeCell ref="O186:V187"/>
    <mergeCell ref="C187:L187"/>
    <mergeCell ref="C188:L188"/>
    <mergeCell ref="N188:N189"/>
    <mergeCell ref="O188:V189"/>
    <mergeCell ref="C189:L189"/>
    <mergeCell ref="C190:L190"/>
    <mergeCell ref="N190:N191"/>
    <mergeCell ref="O190:V191"/>
    <mergeCell ref="C191:L191"/>
    <mergeCell ref="K129:L129"/>
    <mergeCell ref="B133:J134"/>
    <mergeCell ref="O134:V134"/>
    <mergeCell ref="B135:D135"/>
    <mergeCell ref="E135:H135"/>
    <mergeCell ref="J135:L135"/>
    <mergeCell ref="B136:D136"/>
    <mergeCell ref="F136:H136"/>
    <mergeCell ref="J136:L136"/>
    <mergeCell ref="B137:D137"/>
    <mergeCell ref="E137:I137"/>
    <mergeCell ref="B138:D138"/>
    <mergeCell ref="G138:L138"/>
    <mergeCell ref="B139:L139"/>
    <mergeCell ref="B140:C140"/>
    <mergeCell ref="D140:L140"/>
    <mergeCell ref="O140:V140"/>
    <mergeCell ref="B141:E141"/>
    <mergeCell ref="F141:L141"/>
    <mergeCell ref="B142:E142"/>
    <mergeCell ref="F142:L142"/>
    <mergeCell ref="B143:E143"/>
    <mergeCell ref="F143:L143"/>
    <mergeCell ref="B144:E144"/>
    <mergeCell ref="F144:G144"/>
    <mergeCell ref="H144:I144"/>
    <mergeCell ref="J144:L144"/>
    <mergeCell ref="B145:E145"/>
    <mergeCell ref="F145:G145"/>
    <mergeCell ref="H145:I145"/>
    <mergeCell ref="J145:L145"/>
    <mergeCell ref="B146:E146"/>
    <mergeCell ref="F146:G146"/>
    <mergeCell ref="H146:I146"/>
    <mergeCell ref="J146:L146"/>
    <mergeCell ref="B147:E147"/>
    <mergeCell ref="F147:G147"/>
    <mergeCell ref="H147:I147"/>
    <mergeCell ref="J147:L147"/>
    <mergeCell ref="B148:E148"/>
    <mergeCell ref="F148:L148"/>
    <mergeCell ref="O148:V150"/>
    <mergeCell ref="B149:E149"/>
    <mergeCell ref="F149:L149"/>
    <mergeCell ref="B150:E150"/>
    <mergeCell ref="F150:L150"/>
    <mergeCell ref="B151:L151"/>
    <mergeCell ref="B153:L153"/>
    <mergeCell ref="C154:L154"/>
    <mergeCell ref="N154:N155"/>
    <mergeCell ref="O154:V155"/>
    <mergeCell ref="C155:L155"/>
    <mergeCell ref="C156:L156"/>
    <mergeCell ref="N156:N157"/>
    <mergeCell ref="O156:V157"/>
    <mergeCell ref="C157:L157"/>
    <mergeCell ref="C158:L158"/>
    <mergeCell ref="N158:N159"/>
    <mergeCell ref="O158:V159"/>
    <mergeCell ref="C159:L159"/>
    <mergeCell ref="C124:L124"/>
    <mergeCell ref="N124:N125"/>
    <mergeCell ref="O124:V125"/>
    <mergeCell ref="C125:L125"/>
    <mergeCell ref="C126:L126"/>
    <mergeCell ref="N126:N127"/>
    <mergeCell ref="O126:V127"/>
    <mergeCell ref="C127:L127"/>
    <mergeCell ref="B119:L119"/>
    <mergeCell ref="B121:L121"/>
    <mergeCell ref="C122:L122"/>
    <mergeCell ref="N122:N123"/>
    <mergeCell ref="O122:V123"/>
    <mergeCell ref="C123:L123"/>
    <mergeCell ref="O116:V118"/>
    <mergeCell ref="B117:E117"/>
    <mergeCell ref="F117:L117"/>
    <mergeCell ref="B118:E118"/>
    <mergeCell ref="F118:L118"/>
    <mergeCell ref="B115:E115"/>
    <mergeCell ref="F115:G115"/>
    <mergeCell ref="H115:I115"/>
    <mergeCell ref="J115:L115"/>
    <mergeCell ref="B116:E116"/>
    <mergeCell ref="F116:L116"/>
    <mergeCell ref="B113:E113"/>
    <mergeCell ref="F113:G113"/>
    <mergeCell ref="H113:I113"/>
    <mergeCell ref="J113:L113"/>
    <mergeCell ref="B114:E114"/>
    <mergeCell ref="F114:G114"/>
    <mergeCell ref="H114:I114"/>
    <mergeCell ref="J114:L114"/>
    <mergeCell ref="B111:E111"/>
    <mergeCell ref="F111:L111"/>
    <mergeCell ref="B112:E112"/>
    <mergeCell ref="F112:G112"/>
    <mergeCell ref="H112:I112"/>
    <mergeCell ref="J112:L112"/>
    <mergeCell ref="O108:V108"/>
    <mergeCell ref="B109:E109"/>
    <mergeCell ref="F109:L109"/>
    <mergeCell ref="B110:E110"/>
    <mergeCell ref="F110:L110"/>
    <mergeCell ref="B106:D106"/>
    <mergeCell ref="G106:L106"/>
    <mergeCell ref="B107:L107"/>
    <mergeCell ref="B108:C108"/>
    <mergeCell ref="D108:L108"/>
    <mergeCell ref="B104:D104"/>
    <mergeCell ref="F104:H104"/>
    <mergeCell ref="J104:L104"/>
    <mergeCell ref="B105:D105"/>
    <mergeCell ref="E105:I105"/>
    <mergeCell ref="K97:L97"/>
    <mergeCell ref="B101:J102"/>
    <mergeCell ref="O102:V102"/>
    <mergeCell ref="B103:D103"/>
    <mergeCell ref="E103:H103"/>
    <mergeCell ref="J103:L103"/>
    <mergeCell ref="C92:L92"/>
    <mergeCell ref="N92:N93"/>
    <mergeCell ref="O92:V93"/>
    <mergeCell ref="C93:L93"/>
    <mergeCell ref="C94:L94"/>
    <mergeCell ref="N94:N95"/>
    <mergeCell ref="O94:V95"/>
    <mergeCell ref="C95:L95"/>
    <mergeCell ref="B87:L87"/>
    <mergeCell ref="B89:L89"/>
    <mergeCell ref="C90:L90"/>
    <mergeCell ref="N90:N91"/>
    <mergeCell ref="O90:V91"/>
    <mergeCell ref="C91:L91"/>
    <mergeCell ref="O84:V86"/>
    <mergeCell ref="B85:E85"/>
    <mergeCell ref="F85:L85"/>
    <mergeCell ref="B86:E86"/>
    <mergeCell ref="F86:L86"/>
    <mergeCell ref="B83:E83"/>
    <mergeCell ref="F83:G83"/>
    <mergeCell ref="H83:I83"/>
    <mergeCell ref="J83:L83"/>
    <mergeCell ref="B84:E84"/>
    <mergeCell ref="F84:L84"/>
    <mergeCell ref="B81:E81"/>
    <mergeCell ref="F81:G81"/>
    <mergeCell ref="H81:I81"/>
    <mergeCell ref="J81:L81"/>
    <mergeCell ref="B82:E82"/>
    <mergeCell ref="F82:G82"/>
    <mergeCell ref="H82:I82"/>
    <mergeCell ref="J82:L82"/>
    <mergeCell ref="B79:E79"/>
    <mergeCell ref="F79:L79"/>
    <mergeCell ref="B80:E80"/>
    <mergeCell ref="F80:G80"/>
    <mergeCell ref="H80:I80"/>
    <mergeCell ref="J80:L80"/>
    <mergeCell ref="O76:V76"/>
    <mergeCell ref="B77:E77"/>
    <mergeCell ref="F77:L77"/>
    <mergeCell ref="B78:E78"/>
    <mergeCell ref="F78:L78"/>
    <mergeCell ref="B74:D74"/>
    <mergeCell ref="G74:L74"/>
    <mergeCell ref="B75:L75"/>
    <mergeCell ref="B76:C76"/>
    <mergeCell ref="D76:L76"/>
    <mergeCell ref="B72:D72"/>
    <mergeCell ref="F72:H72"/>
    <mergeCell ref="J72:L72"/>
    <mergeCell ref="B73:D73"/>
    <mergeCell ref="E73:I73"/>
    <mergeCell ref="K65:L65"/>
    <mergeCell ref="B69:J70"/>
    <mergeCell ref="O70:V70"/>
    <mergeCell ref="B71:D71"/>
    <mergeCell ref="E71:H71"/>
    <mergeCell ref="J71:L71"/>
    <mergeCell ref="C60:L60"/>
    <mergeCell ref="N60:N61"/>
    <mergeCell ref="O60:V61"/>
    <mergeCell ref="C61:L61"/>
    <mergeCell ref="C62:L62"/>
    <mergeCell ref="N62:N63"/>
    <mergeCell ref="O62:V63"/>
    <mergeCell ref="C63:L63"/>
    <mergeCell ref="B55:L55"/>
    <mergeCell ref="B57:L57"/>
    <mergeCell ref="C58:L58"/>
    <mergeCell ref="N58:N59"/>
    <mergeCell ref="O58:V59"/>
    <mergeCell ref="C59:L59"/>
    <mergeCell ref="O52:V54"/>
    <mergeCell ref="B53:E53"/>
    <mergeCell ref="F53:L53"/>
    <mergeCell ref="B54:E54"/>
    <mergeCell ref="F54:L54"/>
    <mergeCell ref="B51:E51"/>
    <mergeCell ref="F51:G51"/>
    <mergeCell ref="H51:I51"/>
    <mergeCell ref="J51:L51"/>
    <mergeCell ref="B52:E52"/>
    <mergeCell ref="F52:L52"/>
    <mergeCell ref="B49:E49"/>
    <mergeCell ref="F49:G49"/>
    <mergeCell ref="H49:I49"/>
    <mergeCell ref="J49:L49"/>
    <mergeCell ref="B50:E50"/>
    <mergeCell ref="F50:G50"/>
    <mergeCell ref="H50:I50"/>
    <mergeCell ref="J50:L50"/>
    <mergeCell ref="B47:E47"/>
    <mergeCell ref="F47:L47"/>
    <mergeCell ref="B48:E48"/>
    <mergeCell ref="F48:G48"/>
    <mergeCell ref="H48:I48"/>
    <mergeCell ref="J48:L48"/>
    <mergeCell ref="O44:V44"/>
    <mergeCell ref="B45:E45"/>
    <mergeCell ref="F45:L45"/>
    <mergeCell ref="B46:E46"/>
    <mergeCell ref="F46:L46"/>
    <mergeCell ref="B42:D42"/>
    <mergeCell ref="G42:L42"/>
    <mergeCell ref="B43:L43"/>
    <mergeCell ref="B44:C44"/>
    <mergeCell ref="D44:L44"/>
    <mergeCell ref="B40:D40"/>
    <mergeCell ref="F40:H40"/>
    <mergeCell ref="J40:L40"/>
    <mergeCell ref="B41:D41"/>
    <mergeCell ref="E41:I41"/>
    <mergeCell ref="K33:L33"/>
    <mergeCell ref="B37:J38"/>
    <mergeCell ref="O38:V38"/>
    <mergeCell ref="B39:D39"/>
    <mergeCell ref="E39:H39"/>
    <mergeCell ref="J39:L39"/>
    <mergeCell ref="O35:P35"/>
    <mergeCell ref="B22:E22"/>
    <mergeCell ref="F22:L22"/>
    <mergeCell ref="B20:E20"/>
    <mergeCell ref="F20:L20"/>
    <mergeCell ref="F21:L21"/>
    <mergeCell ref="H19:I19"/>
    <mergeCell ref="O12:V12"/>
    <mergeCell ref="H16:I16"/>
    <mergeCell ref="J16:L16"/>
    <mergeCell ref="H17:I17"/>
    <mergeCell ref="F16:G16"/>
    <mergeCell ref="F17:G17"/>
    <mergeCell ref="K1:L1"/>
    <mergeCell ref="H18:I18"/>
    <mergeCell ref="J18:L18"/>
    <mergeCell ref="B7:D7"/>
    <mergeCell ref="F14:L14"/>
    <mergeCell ref="F13:L13"/>
    <mergeCell ref="B10:D10"/>
    <mergeCell ref="B11:L11"/>
    <mergeCell ref="B12:C12"/>
    <mergeCell ref="D12:L12"/>
    <mergeCell ref="G10:L10"/>
    <mergeCell ref="B15:E15"/>
    <mergeCell ref="J17:L17"/>
    <mergeCell ref="B16:E16"/>
    <mergeCell ref="B17:E17"/>
    <mergeCell ref="B18:E18"/>
    <mergeCell ref="F18:G18"/>
    <mergeCell ref="B9:D9"/>
    <mergeCell ref="E9:I9"/>
    <mergeCell ref="J7:L7"/>
    <mergeCell ref="E7:H7"/>
    <mergeCell ref="B8:D8"/>
    <mergeCell ref="J8:L8"/>
    <mergeCell ref="F8:H8"/>
    <mergeCell ref="O6:V6"/>
    <mergeCell ref="B5:J6"/>
    <mergeCell ref="N28:N29"/>
    <mergeCell ref="N30:N31"/>
    <mergeCell ref="O28:V29"/>
    <mergeCell ref="O30:V31"/>
    <mergeCell ref="C30:L30"/>
    <mergeCell ref="C29:L29"/>
    <mergeCell ref="C31:L31"/>
    <mergeCell ref="C28:L28"/>
    <mergeCell ref="B13:E13"/>
    <mergeCell ref="B21:E21"/>
    <mergeCell ref="B19:E19"/>
    <mergeCell ref="B14:E14"/>
    <mergeCell ref="F15:L15"/>
    <mergeCell ref="J19:L19"/>
    <mergeCell ref="B23:L23"/>
    <mergeCell ref="O26:V27"/>
    <mergeCell ref="N26:N27"/>
    <mergeCell ref="C27:L27"/>
    <mergeCell ref="B25:L25"/>
    <mergeCell ref="C26:L26"/>
    <mergeCell ref="F19:G19"/>
    <mergeCell ref="O20:V22"/>
  </mergeCells>
  <phoneticPr fontId="2"/>
  <conditionalFormatting sqref="F10">
    <cfRule type="cellIs" dxfId="26" priority="41" operator="equal">
      <formula>"変更理由"</formula>
    </cfRule>
  </conditionalFormatting>
  <conditionalFormatting sqref="F42">
    <cfRule type="cellIs" dxfId="25" priority="7" operator="equal">
      <formula>"変更理由"</formula>
    </cfRule>
  </conditionalFormatting>
  <conditionalFormatting sqref="F74 F202">
    <cfRule type="cellIs" dxfId="24" priority="16" operator="equal">
      <formula>"変更理由"</formula>
    </cfRule>
  </conditionalFormatting>
  <conditionalFormatting sqref="F106">
    <cfRule type="cellIs" dxfId="23" priority="6" operator="equal">
      <formula>"変更理由"</formula>
    </cfRule>
  </conditionalFormatting>
  <conditionalFormatting sqref="F138">
    <cfRule type="cellIs" dxfId="22" priority="5" operator="equal">
      <formula>"変更理由"</formula>
    </cfRule>
  </conditionalFormatting>
  <conditionalFormatting sqref="F170">
    <cfRule type="cellIs" dxfId="21" priority="4" operator="equal">
      <formula>"変更理由"</formula>
    </cfRule>
  </conditionalFormatting>
  <conditionalFormatting sqref="F234">
    <cfRule type="cellIs" dxfId="20" priority="3" operator="equal">
      <formula>"変更理由"</formula>
    </cfRule>
  </conditionalFormatting>
  <conditionalFormatting sqref="F266">
    <cfRule type="cellIs" dxfId="19" priority="2" operator="equal">
      <formula>"変更理由"</formula>
    </cfRule>
  </conditionalFormatting>
  <conditionalFormatting sqref="F298">
    <cfRule type="cellIs" dxfId="18" priority="1" operator="equal">
      <formula>"変更理由"</formula>
    </cfRule>
  </conditionalFormatting>
  <dataValidations count="4">
    <dataValidation type="whole" operator="greaterThanOrEqual" allowBlank="1" showInputMessage="1" showErrorMessage="1" error="お礼品価格は下限が1,500円です。" sqref="F16 F48 F80 F112 F144 F176 F208 F240 F272 F304" xr:uid="{00000000-0002-0000-0000-000000000000}">
      <formula1>1500</formula1>
    </dataValidation>
    <dataValidation type="decimal" operator="equal" allowBlank="1" showInputMessage="1" showErrorMessage="1" sqref="F10 F234 F266 F42 F74 F106 F138 F170 F202 F298" xr:uid="{00000000-0002-0000-0000-000001000000}">
      <formula1>0.000002</formula1>
    </dataValidation>
    <dataValidation operator="greaterThanOrEqual" allowBlank="1" showInputMessage="1" showErrorMessage="1" error="お礼品価格は下限が1,500円です。" sqref="F17:G17 F20:G20 F49:G49 F52:G52 F81:G81 F84:G84 F113:G113 F116:G116 F145:G145 F148:G148 F177:G177 F180:G180 F209:G209 F212:G212 F241:G241 F244:G244 F273:G273 F276:G276 F305:G305 F308:G308" xr:uid="{00000000-0002-0000-0000-000002000000}"/>
    <dataValidation operator="equal" allowBlank="1" showInputMessage="1" showErrorMessage="1" sqref="D12:L12 D268:L268 D44:L44 D76:L76 D108:L108 D140:L140 D172:L172 D204:L204 D236:L236 D300:L300" xr:uid="{00000000-0002-0000-0000-000003000000}"/>
  </dataValidations>
  <pageMargins left="0.70866141732283472" right="0.19685039370078741"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445" r:id="rId4" name="Check Box 85">
              <controlPr defaultSize="0" autoFill="0" autoLine="0" autoPict="0">
                <anchor moveWithCells="1">
                  <from>
                    <xdr:col>5</xdr:col>
                    <xdr:colOff>47625</xdr:colOff>
                    <xdr:row>21</xdr:row>
                    <xdr:rowOff>66675</xdr:rowOff>
                  </from>
                  <to>
                    <xdr:col>5</xdr:col>
                    <xdr:colOff>257175</xdr:colOff>
                    <xdr:row>21</xdr:row>
                    <xdr:rowOff>180975</xdr:rowOff>
                  </to>
                </anchor>
              </controlPr>
            </control>
          </mc:Choice>
        </mc:AlternateContent>
        <mc:AlternateContent xmlns:mc="http://schemas.openxmlformats.org/markup-compatibility/2006">
          <mc:Choice Requires="x14">
            <control shapeId="15448" r:id="rId5" name="Check Box 88">
              <controlPr defaultSize="0" autoFill="0" autoLine="0" autoPict="0">
                <anchor moveWithCells="1">
                  <from>
                    <xdr:col>5</xdr:col>
                    <xdr:colOff>47625</xdr:colOff>
                    <xdr:row>53</xdr:row>
                    <xdr:rowOff>66675</xdr:rowOff>
                  </from>
                  <to>
                    <xdr:col>5</xdr:col>
                    <xdr:colOff>257175</xdr:colOff>
                    <xdr:row>53</xdr:row>
                    <xdr:rowOff>180975</xdr:rowOff>
                  </to>
                </anchor>
              </controlPr>
            </control>
          </mc:Choice>
        </mc:AlternateContent>
        <mc:AlternateContent xmlns:mc="http://schemas.openxmlformats.org/markup-compatibility/2006">
          <mc:Choice Requires="x14">
            <control shapeId="15454" r:id="rId6" name="Check Box 94">
              <controlPr defaultSize="0" autoFill="0" autoLine="0" autoPict="0">
                <anchor moveWithCells="1">
                  <from>
                    <xdr:col>5</xdr:col>
                    <xdr:colOff>47625</xdr:colOff>
                    <xdr:row>85</xdr:row>
                    <xdr:rowOff>66675</xdr:rowOff>
                  </from>
                  <to>
                    <xdr:col>5</xdr:col>
                    <xdr:colOff>257175</xdr:colOff>
                    <xdr:row>85</xdr:row>
                    <xdr:rowOff>180975</xdr:rowOff>
                  </to>
                </anchor>
              </controlPr>
            </control>
          </mc:Choice>
        </mc:AlternateContent>
        <mc:AlternateContent xmlns:mc="http://schemas.openxmlformats.org/markup-compatibility/2006">
          <mc:Choice Requires="x14">
            <control shapeId="15468" r:id="rId7" name="Check Box 108">
              <controlPr defaultSize="0" autoFill="0" autoLine="0" autoPict="0">
                <anchor moveWithCells="1">
                  <from>
                    <xdr:col>5</xdr:col>
                    <xdr:colOff>47625</xdr:colOff>
                    <xdr:row>117</xdr:row>
                    <xdr:rowOff>66675</xdr:rowOff>
                  </from>
                  <to>
                    <xdr:col>5</xdr:col>
                    <xdr:colOff>257175</xdr:colOff>
                    <xdr:row>117</xdr:row>
                    <xdr:rowOff>180975</xdr:rowOff>
                  </to>
                </anchor>
              </controlPr>
            </control>
          </mc:Choice>
        </mc:AlternateContent>
        <mc:AlternateContent xmlns:mc="http://schemas.openxmlformats.org/markup-compatibility/2006">
          <mc:Choice Requires="x14">
            <control shapeId="15474" r:id="rId8" name="Check Box 114">
              <controlPr defaultSize="0" autoFill="0" autoLine="0" autoPict="0">
                <anchor moveWithCells="1">
                  <from>
                    <xdr:col>5</xdr:col>
                    <xdr:colOff>47625</xdr:colOff>
                    <xdr:row>117</xdr:row>
                    <xdr:rowOff>66675</xdr:rowOff>
                  </from>
                  <to>
                    <xdr:col>5</xdr:col>
                    <xdr:colOff>257175</xdr:colOff>
                    <xdr:row>117</xdr:row>
                    <xdr:rowOff>180975</xdr:rowOff>
                  </to>
                </anchor>
              </controlPr>
            </control>
          </mc:Choice>
        </mc:AlternateContent>
        <mc:AlternateContent xmlns:mc="http://schemas.openxmlformats.org/markup-compatibility/2006">
          <mc:Choice Requires="x14">
            <control shapeId="15526" r:id="rId9" name="Check Box 166">
              <controlPr defaultSize="0" autoFill="0" autoLine="0" autoPict="0">
                <anchor moveWithCells="1">
                  <from>
                    <xdr:col>5</xdr:col>
                    <xdr:colOff>47625</xdr:colOff>
                    <xdr:row>181</xdr:row>
                    <xdr:rowOff>66675</xdr:rowOff>
                  </from>
                  <to>
                    <xdr:col>5</xdr:col>
                    <xdr:colOff>257175</xdr:colOff>
                    <xdr:row>181</xdr:row>
                    <xdr:rowOff>180975</xdr:rowOff>
                  </to>
                </anchor>
              </controlPr>
            </control>
          </mc:Choice>
        </mc:AlternateContent>
        <mc:AlternateContent xmlns:mc="http://schemas.openxmlformats.org/markup-compatibility/2006">
          <mc:Choice Requires="x14">
            <control shapeId="15527" r:id="rId10" name="Check Box 167">
              <controlPr defaultSize="0" autoFill="0" autoLine="0" autoPict="0">
                <anchor moveWithCells="1">
                  <from>
                    <xdr:col>5</xdr:col>
                    <xdr:colOff>47625</xdr:colOff>
                    <xdr:row>181</xdr:row>
                    <xdr:rowOff>66675</xdr:rowOff>
                  </from>
                  <to>
                    <xdr:col>5</xdr:col>
                    <xdr:colOff>257175</xdr:colOff>
                    <xdr:row>181</xdr:row>
                    <xdr:rowOff>180975</xdr:rowOff>
                  </to>
                </anchor>
              </controlPr>
            </control>
          </mc:Choice>
        </mc:AlternateContent>
        <mc:AlternateContent xmlns:mc="http://schemas.openxmlformats.org/markup-compatibility/2006">
          <mc:Choice Requires="x14">
            <control shapeId="15534" r:id="rId11" name="Check Box 174">
              <controlPr defaultSize="0" autoFill="0" autoLine="0" autoPict="0">
                <anchor moveWithCells="1">
                  <from>
                    <xdr:col>5</xdr:col>
                    <xdr:colOff>47625</xdr:colOff>
                    <xdr:row>213</xdr:row>
                    <xdr:rowOff>66675</xdr:rowOff>
                  </from>
                  <to>
                    <xdr:col>5</xdr:col>
                    <xdr:colOff>257175</xdr:colOff>
                    <xdr:row>213</xdr:row>
                    <xdr:rowOff>180975</xdr:rowOff>
                  </to>
                </anchor>
              </controlPr>
            </control>
          </mc:Choice>
        </mc:AlternateContent>
        <mc:AlternateContent xmlns:mc="http://schemas.openxmlformats.org/markup-compatibility/2006">
          <mc:Choice Requires="x14">
            <control shapeId="15535" r:id="rId12" name="Check Box 175">
              <controlPr defaultSize="0" autoFill="0" autoLine="0" autoPict="0">
                <anchor moveWithCells="1">
                  <from>
                    <xdr:col>5</xdr:col>
                    <xdr:colOff>47625</xdr:colOff>
                    <xdr:row>213</xdr:row>
                    <xdr:rowOff>66675</xdr:rowOff>
                  </from>
                  <to>
                    <xdr:col>5</xdr:col>
                    <xdr:colOff>257175</xdr:colOff>
                    <xdr:row>213</xdr:row>
                    <xdr:rowOff>180975</xdr:rowOff>
                  </to>
                </anchor>
              </controlPr>
            </control>
          </mc:Choice>
        </mc:AlternateContent>
        <mc:AlternateContent xmlns:mc="http://schemas.openxmlformats.org/markup-compatibility/2006">
          <mc:Choice Requires="x14">
            <control shapeId="15542" r:id="rId13" name="Check Box 182">
              <controlPr defaultSize="0" autoFill="0" autoLine="0" autoPict="0">
                <anchor moveWithCells="1">
                  <from>
                    <xdr:col>5</xdr:col>
                    <xdr:colOff>47625</xdr:colOff>
                    <xdr:row>245</xdr:row>
                    <xdr:rowOff>66675</xdr:rowOff>
                  </from>
                  <to>
                    <xdr:col>5</xdr:col>
                    <xdr:colOff>257175</xdr:colOff>
                    <xdr:row>245</xdr:row>
                    <xdr:rowOff>180975</xdr:rowOff>
                  </to>
                </anchor>
              </controlPr>
            </control>
          </mc:Choice>
        </mc:AlternateContent>
        <mc:AlternateContent xmlns:mc="http://schemas.openxmlformats.org/markup-compatibility/2006">
          <mc:Choice Requires="x14">
            <control shapeId="15543" r:id="rId14" name="Check Box 183">
              <controlPr defaultSize="0" autoFill="0" autoLine="0" autoPict="0">
                <anchor moveWithCells="1">
                  <from>
                    <xdr:col>5</xdr:col>
                    <xdr:colOff>47625</xdr:colOff>
                    <xdr:row>245</xdr:row>
                    <xdr:rowOff>66675</xdr:rowOff>
                  </from>
                  <to>
                    <xdr:col>5</xdr:col>
                    <xdr:colOff>257175</xdr:colOff>
                    <xdr:row>245</xdr:row>
                    <xdr:rowOff>180975</xdr:rowOff>
                  </to>
                </anchor>
              </controlPr>
            </control>
          </mc:Choice>
        </mc:AlternateContent>
        <mc:AlternateContent xmlns:mc="http://schemas.openxmlformats.org/markup-compatibility/2006">
          <mc:Choice Requires="x14">
            <control shapeId="15558" r:id="rId15" name="Check Box 198">
              <controlPr defaultSize="0" autoFill="0" autoLine="0" autoPict="0">
                <anchor moveWithCells="1">
                  <from>
                    <xdr:col>5</xdr:col>
                    <xdr:colOff>47625</xdr:colOff>
                    <xdr:row>277</xdr:row>
                    <xdr:rowOff>66675</xdr:rowOff>
                  </from>
                  <to>
                    <xdr:col>5</xdr:col>
                    <xdr:colOff>257175</xdr:colOff>
                    <xdr:row>277</xdr:row>
                    <xdr:rowOff>180975</xdr:rowOff>
                  </to>
                </anchor>
              </controlPr>
            </control>
          </mc:Choice>
        </mc:AlternateContent>
        <mc:AlternateContent xmlns:mc="http://schemas.openxmlformats.org/markup-compatibility/2006">
          <mc:Choice Requires="x14">
            <control shapeId="15559" r:id="rId16" name="Check Box 199">
              <controlPr defaultSize="0" autoFill="0" autoLine="0" autoPict="0">
                <anchor moveWithCells="1">
                  <from>
                    <xdr:col>5</xdr:col>
                    <xdr:colOff>47625</xdr:colOff>
                    <xdr:row>277</xdr:row>
                    <xdr:rowOff>66675</xdr:rowOff>
                  </from>
                  <to>
                    <xdr:col>5</xdr:col>
                    <xdr:colOff>257175</xdr:colOff>
                    <xdr:row>277</xdr:row>
                    <xdr:rowOff>180975</xdr:rowOff>
                  </to>
                </anchor>
              </controlPr>
            </control>
          </mc:Choice>
        </mc:AlternateContent>
        <mc:AlternateContent xmlns:mc="http://schemas.openxmlformats.org/markup-compatibility/2006">
          <mc:Choice Requires="x14">
            <control shapeId="15509" r:id="rId17" name="Check Box 149">
              <controlPr defaultSize="0" autoFill="0" autoLine="0" autoPict="0">
                <anchor moveWithCells="1">
                  <from>
                    <xdr:col>5</xdr:col>
                    <xdr:colOff>47625</xdr:colOff>
                    <xdr:row>149</xdr:row>
                    <xdr:rowOff>66675</xdr:rowOff>
                  </from>
                  <to>
                    <xdr:col>5</xdr:col>
                    <xdr:colOff>257175</xdr:colOff>
                    <xdr:row>149</xdr:row>
                    <xdr:rowOff>180975</xdr:rowOff>
                  </to>
                </anchor>
              </controlPr>
            </control>
          </mc:Choice>
        </mc:AlternateContent>
        <mc:AlternateContent xmlns:mc="http://schemas.openxmlformats.org/markup-compatibility/2006">
          <mc:Choice Requires="x14">
            <control shapeId="15510" r:id="rId18" name="Check Box 150">
              <controlPr defaultSize="0" autoFill="0" autoLine="0" autoPict="0">
                <anchor moveWithCells="1">
                  <from>
                    <xdr:col>5</xdr:col>
                    <xdr:colOff>47625</xdr:colOff>
                    <xdr:row>149</xdr:row>
                    <xdr:rowOff>66675</xdr:rowOff>
                  </from>
                  <to>
                    <xdr:col>5</xdr:col>
                    <xdr:colOff>257175</xdr:colOff>
                    <xdr:row>149</xdr:row>
                    <xdr:rowOff>180975</xdr:rowOff>
                  </to>
                </anchor>
              </controlPr>
            </control>
          </mc:Choice>
        </mc:AlternateContent>
        <mc:AlternateContent xmlns:mc="http://schemas.openxmlformats.org/markup-compatibility/2006">
          <mc:Choice Requires="x14">
            <control shapeId="15572" r:id="rId19" name="Check Box 212">
              <controlPr defaultSize="0" autoFill="0" autoLine="0" autoPict="0">
                <anchor moveWithCells="1">
                  <from>
                    <xdr:col>5</xdr:col>
                    <xdr:colOff>47625</xdr:colOff>
                    <xdr:row>309</xdr:row>
                    <xdr:rowOff>66675</xdr:rowOff>
                  </from>
                  <to>
                    <xdr:col>5</xdr:col>
                    <xdr:colOff>257175</xdr:colOff>
                    <xdr:row>309</xdr:row>
                    <xdr:rowOff>180975</xdr:rowOff>
                  </to>
                </anchor>
              </controlPr>
            </control>
          </mc:Choice>
        </mc:AlternateContent>
        <mc:AlternateContent xmlns:mc="http://schemas.openxmlformats.org/markup-compatibility/2006">
          <mc:Choice Requires="x14">
            <control shapeId="15573" r:id="rId20" name="Check Box 213">
              <controlPr defaultSize="0" autoFill="0" autoLine="0" autoPict="0">
                <anchor moveWithCells="1">
                  <from>
                    <xdr:col>5</xdr:col>
                    <xdr:colOff>47625</xdr:colOff>
                    <xdr:row>309</xdr:row>
                    <xdr:rowOff>66675</xdr:rowOff>
                  </from>
                  <to>
                    <xdr:col>5</xdr:col>
                    <xdr:colOff>257175</xdr:colOff>
                    <xdr:row>309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xr:uid="{00000000-0002-0000-0000-000004000000}">
          <x14:formula1>
            <xm:f>ドロップダウンリスト!$C$6:$E$6</xm:f>
          </x14:formula1>
          <xm:sqref>F18 F50 F82 F114 F146 F178 F210 F242 F274 F306</xm:sqref>
        </x14:dataValidation>
        <x14:dataValidation type="list" allowBlank="1" showInputMessage="1" showErrorMessage="1" xr:uid="{00000000-0002-0000-0000-000005000000}">
          <x14:formula1>
            <xm:f>ドロップダウンリスト!$C$5:$E$5</xm:f>
          </x14:formula1>
          <xm:sqref>J19:K19 J51:K51 J83:K83 J115:K115 J147:K147 J179:K179 J211:K211 J243:K243 J275:K275 J307:K307</xm:sqref>
        </x14:dataValidation>
        <x14:dataValidation type="list" allowBlank="1" showInputMessage="1" showErrorMessage="1" xr:uid="{00000000-0002-0000-0000-000006000000}">
          <x14:formula1>
            <xm:f>ドロップダウンリスト!$C$10:$D$10</xm:f>
          </x14:formula1>
          <xm:sqref>E10 E234 E266 E42 E74 E106 E138 E170 E202 E298</xm:sqref>
        </x14:dataValidation>
        <x14:dataValidation type="list" allowBlank="1" showInputMessage="1" showErrorMessage="1" xr:uid="{00000000-0002-0000-0000-000007000000}">
          <x14:formula1>
            <xm:f>'地場産品基準、関連資料'!$A$3:$A$15</xm:f>
          </x14:formula1>
          <xm:sqref>B300 B268 B44 B76 B108 B140 B172 B204 B236</xm:sqref>
        </x14:dataValidation>
        <x14:dataValidation type="list" allowBlank="1" showInputMessage="1" xr:uid="{00000000-0002-0000-0000-000008000000}">
          <x14:formula1>
            <xm:f>ドロップダウンリスト!$C$4:$I$4</xm:f>
          </x14:formula1>
          <xm:sqref>F19:G19 F51:G51 F83:G83 F115:G115 F147:G147 F179:G179 F211:G211 F243:G243 F275:G275 F307:G307</xm:sqref>
        </x14:dataValidation>
        <x14:dataValidation type="list" allowBlank="1" showInputMessage="1" showErrorMessage="1" xr:uid="{00000000-0002-0000-0000-000009000000}">
          <x14:formula1>
            <xm:f>ドロップダウンリスト!$C$11:$E$11</xm:f>
          </x14:formula1>
          <xm:sqref>J18:L18 J50:L50 J82:L82 J114:L114 J146:L146 J178:L178 J210:L210 J242:L242 J274:L274 J306:L306</xm:sqref>
        </x14:dataValidation>
        <x14:dataValidation type="list" showInputMessage="1" showErrorMessage="1" xr:uid="{0A23FD75-9119-4484-910D-AA29DE2EB4B4}">
          <x14:formula1>
            <xm:f>'地場産品基準、関連資料'!$A$3:$A$16</xm:f>
          </x14:formula1>
          <xm:sqref>B12:C12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0ADDB-D70B-4D4E-AF5C-DEE04ED968C6}">
  <sheetPr>
    <tabColor rgb="FF00B0F0"/>
  </sheetPr>
  <dimension ref="A1:V319"/>
  <sheetViews>
    <sheetView topLeftCell="A27" zoomScale="96" zoomScaleNormal="96" workbookViewId="0">
      <selection activeCell="K1" sqref="K1:L1"/>
    </sheetView>
  </sheetViews>
  <sheetFormatPr defaultRowHeight="12" x14ac:dyDescent="0.4"/>
  <cols>
    <col min="1" max="1" width="0.875" style="1" customWidth="1"/>
    <col min="2" max="2" width="4.625" style="1" customWidth="1"/>
    <col min="3" max="4" width="3.625" style="1" customWidth="1"/>
    <col min="5" max="5" width="11.625" style="1" customWidth="1"/>
    <col min="6" max="6" width="8.625" style="1" customWidth="1"/>
    <col min="7" max="7" width="15.625" style="1" customWidth="1"/>
    <col min="8" max="9" width="10.125" style="1" customWidth="1"/>
    <col min="10" max="10" width="4.625" style="1" customWidth="1"/>
    <col min="11" max="11" width="8.625" style="1" customWidth="1"/>
    <col min="12" max="12" width="2.625" style="1" customWidth="1"/>
    <col min="13" max="13" width="0.625" style="1" customWidth="1"/>
    <col min="14" max="14" width="18.875" style="36" customWidth="1"/>
    <col min="15" max="15" width="9" style="23"/>
    <col min="16" max="21" width="9" style="1"/>
    <col min="22" max="22" width="11.625" style="1" customWidth="1"/>
    <col min="23" max="23" width="8.625" style="1" customWidth="1"/>
    <col min="24" max="16384" width="9" style="1"/>
  </cols>
  <sheetData>
    <row r="1" spans="1:22" ht="15" customHeight="1" x14ac:dyDescent="0.4">
      <c r="A1" s="27">
        <v>11</v>
      </c>
      <c r="K1" s="111" t="str">
        <f>IF(A1&gt;$L$6," ",A1&amp;"/"&amp;L6)</f>
        <v>11/</v>
      </c>
      <c r="L1" s="71"/>
      <c r="N1" s="23" t="s">
        <v>149</v>
      </c>
      <c r="P1" s="22"/>
      <c r="Q1" s="22"/>
      <c r="R1" s="22"/>
      <c r="S1" s="22"/>
      <c r="T1" s="22"/>
      <c r="U1" s="22"/>
      <c r="V1" s="22"/>
    </row>
    <row r="2" spans="1:22" ht="9.75" customHeight="1" x14ac:dyDescent="0.4">
      <c r="P2" s="22"/>
      <c r="Q2" s="22"/>
      <c r="R2" s="22"/>
      <c r="S2" s="22"/>
      <c r="T2" s="22"/>
      <c r="U2" s="22"/>
      <c r="V2" s="22"/>
    </row>
    <row r="3" spans="1:22" ht="15" customHeight="1" x14ac:dyDescent="0.4">
      <c r="C3" s="19"/>
      <c r="D3" s="19"/>
      <c r="E3" s="19"/>
      <c r="F3" s="19"/>
      <c r="G3" s="24" t="s">
        <v>107</v>
      </c>
      <c r="H3" s="19"/>
      <c r="I3" s="19"/>
      <c r="J3" s="19"/>
      <c r="K3" s="19"/>
      <c r="L3" s="19"/>
      <c r="N3" s="36" t="s">
        <v>194</v>
      </c>
      <c r="O3" s="23" t="s">
        <v>195</v>
      </c>
      <c r="P3" s="22"/>
      <c r="Q3" s="22"/>
      <c r="R3" s="22"/>
      <c r="S3" s="22"/>
      <c r="T3" s="22"/>
      <c r="U3" s="22"/>
      <c r="V3" s="22"/>
    </row>
    <row r="4" spans="1:22" ht="15" customHeight="1" x14ac:dyDescent="0.15">
      <c r="B4" s="19"/>
      <c r="C4" s="19"/>
      <c r="D4" s="19"/>
      <c r="E4" s="19"/>
      <c r="F4" s="19"/>
      <c r="G4" s="19"/>
      <c r="H4" s="19"/>
      <c r="I4" s="19"/>
      <c r="J4" s="177">
        <f>IF(A1&gt;$L$6," ",'様式２ 返礼品明細(No.1～10)'!$J$4)</f>
        <v>45961</v>
      </c>
      <c r="K4" s="178">
        <f>IF(K6="","",'様式２ 返礼品明細(No.1～10)'!$J$4)</f>
        <v>45961</v>
      </c>
      <c r="L4" s="178" t="str">
        <f>IF(L6="","",'様式２ 返礼品明細(No.1～10)'!$J$4)</f>
        <v/>
      </c>
      <c r="N4" s="36" t="s">
        <v>196</v>
      </c>
      <c r="O4" s="23" t="s">
        <v>197</v>
      </c>
      <c r="P4" s="22"/>
      <c r="Q4" s="22"/>
      <c r="R4" s="22"/>
      <c r="S4" s="22"/>
      <c r="T4" s="22"/>
      <c r="U4" s="22"/>
      <c r="V4" s="22"/>
    </row>
    <row r="5" spans="1:22" ht="27" customHeight="1" x14ac:dyDescent="0.15">
      <c r="B5" s="69" t="s">
        <v>184</v>
      </c>
      <c r="C5" s="68"/>
      <c r="D5" s="68"/>
      <c r="E5" s="68"/>
      <c r="F5" s="68"/>
      <c r="G5" s="68"/>
      <c r="H5" s="68"/>
      <c r="I5" s="68"/>
      <c r="J5" s="68"/>
      <c r="K5" s="17"/>
      <c r="L5" s="60"/>
      <c r="P5" s="22"/>
      <c r="Q5" s="22"/>
      <c r="R5" s="22"/>
      <c r="S5" s="22"/>
      <c r="T5" s="22"/>
      <c r="U5" s="22"/>
      <c r="V5" s="22"/>
    </row>
    <row r="6" spans="1:22" ht="18" customHeight="1" thickBot="1" x14ac:dyDescent="0.2">
      <c r="B6" s="68"/>
      <c r="C6" s="68"/>
      <c r="D6" s="68"/>
      <c r="E6" s="68"/>
      <c r="F6" s="68"/>
      <c r="G6" s="68"/>
      <c r="H6" s="68"/>
      <c r="I6" s="68"/>
      <c r="J6" s="68"/>
      <c r="K6" s="26" t="s">
        <v>145</v>
      </c>
      <c r="L6" s="25" t="str">
        <f>IF(A1&gt;'様式２ 返礼品明細(No.1～10)'!$L$6,"",'様式２ 返礼品明細(No.1～10)'!$L$6)</f>
        <v/>
      </c>
      <c r="N6" s="30" t="s">
        <v>146</v>
      </c>
      <c r="O6" s="67" t="s">
        <v>147</v>
      </c>
      <c r="P6" s="68"/>
      <c r="Q6" s="68"/>
      <c r="R6" s="68"/>
      <c r="S6" s="68"/>
      <c r="T6" s="68"/>
      <c r="U6" s="68"/>
      <c r="V6" s="68"/>
    </row>
    <row r="7" spans="1:22" ht="20.100000000000001" customHeight="1" thickTop="1" thickBot="1" x14ac:dyDescent="0.45">
      <c r="B7" s="85" t="s">
        <v>68</v>
      </c>
      <c r="C7" s="115"/>
      <c r="D7" s="115"/>
      <c r="E7" s="147"/>
      <c r="F7" s="148"/>
      <c r="G7" s="148"/>
      <c r="H7" s="149"/>
      <c r="I7" s="46" t="s">
        <v>158</v>
      </c>
      <c r="J7" s="144"/>
      <c r="K7" s="145"/>
      <c r="L7" s="146"/>
      <c r="P7" s="22"/>
      <c r="Q7" s="22"/>
      <c r="R7" s="22"/>
      <c r="S7" s="22"/>
      <c r="T7" s="22"/>
      <c r="U7" s="22"/>
      <c r="V7" s="22"/>
    </row>
    <row r="8" spans="1:22" ht="20.100000000000001" customHeight="1" thickTop="1" x14ac:dyDescent="0.4">
      <c r="B8" s="136" t="s">
        <v>166</v>
      </c>
      <c r="C8" s="110"/>
      <c r="D8" s="138"/>
      <c r="E8" s="47" t="s">
        <v>167</v>
      </c>
      <c r="F8" s="151"/>
      <c r="G8" s="151"/>
      <c r="H8" s="151"/>
      <c r="I8" s="38" t="s">
        <v>170</v>
      </c>
      <c r="J8" s="150"/>
      <c r="K8" s="80"/>
      <c r="L8" s="81"/>
      <c r="P8" s="22"/>
      <c r="Q8" s="22"/>
      <c r="R8" s="22"/>
      <c r="S8" s="22"/>
      <c r="T8" s="22"/>
      <c r="U8" s="22"/>
      <c r="V8" s="22"/>
    </row>
    <row r="9" spans="1:22" ht="20.100000000000001" customHeight="1" thickBot="1" x14ac:dyDescent="0.45">
      <c r="B9" s="136" t="s">
        <v>176</v>
      </c>
      <c r="C9" s="110"/>
      <c r="D9" s="138"/>
      <c r="E9" s="142"/>
      <c r="F9" s="143"/>
      <c r="G9" s="143"/>
      <c r="H9" s="143"/>
      <c r="I9" s="143"/>
      <c r="J9" s="48" t="s">
        <v>181</v>
      </c>
      <c r="K9" s="65"/>
      <c r="L9" s="40"/>
      <c r="N9" s="36" t="s">
        <v>177</v>
      </c>
      <c r="O9" s="23" t="s">
        <v>178</v>
      </c>
      <c r="P9" s="22"/>
      <c r="Q9" s="22"/>
      <c r="R9" s="22"/>
      <c r="S9" s="22"/>
      <c r="T9" s="22"/>
      <c r="U9" s="22"/>
      <c r="V9" s="22"/>
    </row>
    <row r="10" spans="1:22" ht="20.100000000000001" customHeight="1" thickTop="1" thickBot="1" x14ac:dyDescent="0.45">
      <c r="B10" s="122" t="s">
        <v>108</v>
      </c>
      <c r="C10" s="123"/>
      <c r="D10" s="123"/>
      <c r="E10" s="49" t="s">
        <v>168</v>
      </c>
      <c r="F10" s="50" t="str">
        <f>IF(E10="変　更","変更理由","")</f>
        <v/>
      </c>
      <c r="G10" s="134"/>
      <c r="H10" s="134"/>
      <c r="I10" s="134"/>
      <c r="J10" s="134"/>
      <c r="K10" s="134"/>
      <c r="L10" s="135"/>
      <c r="N10" s="36" t="s">
        <v>108</v>
      </c>
      <c r="O10" s="41" t="s">
        <v>116</v>
      </c>
      <c r="P10" s="64"/>
      <c r="Q10" s="64"/>
      <c r="R10" s="64"/>
      <c r="S10" s="64"/>
      <c r="T10" s="64"/>
      <c r="U10" s="64"/>
      <c r="V10" s="64"/>
    </row>
    <row r="11" spans="1:22" ht="16.5" customHeight="1" x14ac:dyDescent="0.4">
      <c r="B11" s="124" t="s">
        <v>111</v>
      </c>
      <c r="C11" s="125"/>
      <c r="D11" s="125"/>
      <c r="E11" s="126"/>
      <c r="F11" s="126"/>
      <c r="G11" s="126"/>
      <c r="H11" s="126"/>
      <c r="I11" s="126"/>
      <c r="J11" s="126"/>
      <c r="K11" s="126"/>
      <c r="L11" s="127"/>
      <c r="N11" s="61"/>
      <c r="O11" s="64"/>
      <c r="P11" s="64"/>
      <c r="Q11" s="64"/>
      <c r="R11" s="64"/>
      <c r="S11" s="64"/>
      <c r="T11" s="64"/>
      <c r="U11" s="64"/>
      <c r="V11" s="64"/>
    </row>
    <row r="12" spans="1:22" ht="51.75" customHeight="1" thickBot="1" x14ac:dyDescent="0.45">
      <c r="B12" s="128" t="s">
        <v>199</v>
      </c>
      <c r="C12" s="129"/>
      <c r="D12" s="130" t="str">
        <f>VLOOKUP(B12,'地場産品基準、関連資料'!$A$3:$B$16,2,FALSE)</f>
        <v>　　　</v>
      </c>
      <c r="E12" s="131"/>
      <c r="F12" s="132"/>
      <c r="G12" s="132"/>
      <c r="H12" s="132"/>
      <c r="I12" s="132"/>
      <c r="J12" s="132"/>
      <c r="K12" s="132"/>
      <c r="L12" s="133"/>
      <c r="N12" s="36" t="s">
        <v>139</v>
      </c>
      <c r="O12" s="161" t="s">
        <v>153</v>
      </c>
      <c r="P12" s="162"/>
      <c r="Q12" s="162"/>
      <c r="R12" s="162"/>
      <c r="S12" s="162"/>
      <c r="T12" s="162"/>
      <c r="U12" s="162"/>
      <c r="V12" s="162"/>
    </row>
    <row r="13" spans="1:22" ht="14.1" customHeight="1" thickTop="1" x14ac:dyDescent="0.4">
      <c r="B13" s="85" t="s">
        <v>0</v>
      </c>
      <c r="C13" s="86"/>
      <c r="D13" s="87"/>
      <c r="E13" s="88"/>
      <c r="F13" s="119" t="s">
        <v>43</v>
      </c>
      <c r="G13" s="120"/>
      <c r="H13" s="120"/>
      <c r="I13" s="120"/>
      <c r="J13" s="120"/>
      <c r="K13" s="120"/>
      <c r="L13" s="121"/>
      <c r="O13" s="23" t="s">
        <v>162</v>
      </c>
      <c r="P13" s="22"/>
      <c r="Q13" s="22"/>
      <c r="R13" s="22"/>
      <c r="S13" s="22"/>
      <c r="T13" s="22"/>
      <c r="U13" s="22"/>
      <c r="V13" s="22"/>
    </row>
    <row r="14" spans="1:22" ht="20.100000000000001" customHeight="1" thickBot="1" x14ac:dyDescent="0.45">
      <c r="B14" s="94" t="s">
        <v>1</v>
      </c>
      <c r="C14" s="95"/>
      <c r="D14" s="95"/>
      <c r="E14" s="96"/>
      <c r="F14" s="116"/>
      <c r="G14" s="117"/>
      <c r="H14" s="117"/>
      <c r="I14" s="117"/>
      <c r="J14" s="117"/>
      <c r="K14" s="117"/>
      <c r="L14" s="118"/>
      <c r="N14" s="36" t="s">
        <v>1</v>
      </c>
      <c r="O14" s="23" t="s">
        <v>160</v>
      </c>
      <c r="P14" s="22"/>
      <c r="Q14" s="22"/>
      <c r="R14" s="22"/>
      <c r="S14" s="22"/>
      <c r="T14" s="22"/>
      <c r="U14" s="22"/>
      <c r="V14" s="22"/>
    </row>
    <row r="15" spans="1:22" ht="20.100000000000001" customHeight="1" thickTop="1" x14ac:dyDescent="0.4">
      <c r="B15" s="136" t="s">
        <v>2</v>
      </c>
      <c r="C15" s="137"/>
      <c r="D15" s="137"/>
      <c r="E15" s="138"/>
      <c r="F15" s="97"/>
      <c r="G15" s="97"/>
      <c r="H15" s="97"/>
      <c r="I15" s="97"/>
      <c r="J15" s="97"/>
      <c r="K15" s="97"/>
      <c r="L15" s="98"/>
      <c r="N15" s="36" t="s">
        <v>163</v>
      </c>
      <c r="O15" s="23" t="s">
        <v>161</v>
      </c>
      <c r="P15" s="22"/>
      <c r="Q15" s="22"/>
      <c r="R15" s="22"/>
      <c r="S15" s="22"/>
      <c r="T15" s="22"/>
      <c r="U15" s="22"/>
      <c r="V15" s="22"/>
    </row>
    <row r="16" spans="1:22" ht="24" customHeight="1" x14ac:dyDescent="0.4">
      <c r="B16" s="92" t="s">
        <v>40</v>
      </c>
      <c r="C16" s="137"/>
      <c r="D16" s="137"/>
      <c r="E16" s="138"/>
      <c r="F16" s="114"/>
      <c r="G16" s="166"/>
      <c r="H16" s="112" t="s">
        <v>41</v>
      </c>
      <c r="I16" s="163"/>
      <c r="J16" s="164"/>
      <c r="K16" s="164"/>
      <c r="L16" s="165"/>
      <c r="N16" s="36" t="s">
        <v>140</v>
      </c>
      <c r="O16" s="23" t="s">
        <v>117</v>
      </c>
      <c r="P16" s="22"/>
      <c r="Q16" s="22"/>
      <c r="R16" s="22"/>
      <c r="S16" s="22"/>
      <c r="T16" s="22"/>
      <c r="U16" s="22"/>
      <c r="V16" s="22"/>
    </row>
    <row r="17" spans="2:22" ht="23.1" customHeight="1" x14ac:dyDescent="0.4">
      <c r="B17" s="136" t="s">
        <v>3</v>
      </c>
      <c r="C17" s="137"/>
      <c r="D17" s="137"/>
      <c r="E17" s="138"/>
      <c r="F17" s="114"/>
      <c r="G17" s="110"/>
      <c r="H17" s="112" t="s">
        <v>182</v>
      </c>
      <c r="I17" s="113"/>
      <c r="J17" s="139"/>
      <c r="K17" s="139"/>
      <c r="L17" s="140"/>
      <c r="N17" s="36" t="s">
        <v>141</v>
      </c>
      <c r="O17" s="23" t="s">
        <v>118</v>
      </c>
      <c r="P17" s="22"/>
      <c r="Q17" s="22"/>
      <c r="R17" s="22"/>
      <c r="S17" s="22"/>
      <c r="T17" s="22"/>
      <c r="U17" s="22"/>
      <c r="V17" s="22"/>
    </row>
    <row r="18" spans="2:22" ht="20.100000000000001" customHeight="1" x14ac:dyDescent="0.4">
      <c r="B18" s="136" t="s">
        <v>37</v>
      </c>
      <c r="C18" s="137"/>
      <c r="D18" s="137"/>
      <c r="E18" s="138"/>
      <c r="F18" s="141"/>
      <c r="G18" s="110"/>
      <c r="H18" s="112" t="s">
        <v>134</v>
      </c>
      <c r="I18" s="113"/>
      <c r="J18" s="114"/>
      <c r="K18" s="114"/>
      <c r="L18" s="100"/>
      <c r="N18" s="62" t="s">
        <v>172</v>
      </c>
      <c r="O18" s="23" t="s">
        <v>119</v>
      </c>
      <c r="Q18" s="22"/>
      <c r="R18" s="22"/>
      <c r="S18" s="22"/>
      <c r="T18" s="22"/>
      <c r="U18" s="22"/>
      <c r="V18" s="22"/>
    </row>
    <row r="19" spans="2:22" ht="24" customHeight="1" x14ac:dyDescent="0.4">
      <c r="B19" s="92" t="s">
        <v>110</v>
      </c>
      <c r="C19" s="80"/>
      <c r="D19" s="80"/>
      <c r="E19" s="93"/>
      <c r="F19" s="99"/>
      <c r="G19" s="110"/>
      <c r="H19" s="112" t="s">
        <v>69</v>
      </c>
      <c r="I19" s="138"/>
      <c r="J19" s="99"/>
      <c r="K19" s="99"/>
      <c r="L19" s="100"/>
      <c r="N19" s="36" t="s">
        <v>174</v>
      </c>
      <c r="O19" s="23" t="s">
        <v>175</v>
      </c>
      <c r="P19" s="63"/>
      <c r="Q19" s="63"/>
      <c r="R19" s="63"/>
      <c r="S19" s="63"/>
      <c r="T19" s="63"/>
      <c r="U19" s="63"/>
      <c r="V19" s="63"/>
    </row>
    <row r="20" spans="2:22" ht="24" customHeight="1" x14ac:dyDescent="0.4">
      <c r="B20" s="92" t="s">
        <v>157</v>
      </c>
      <c r="C20" s="137"/>
      <c r="D20" s="137"/>
      <c r="E20" s="138"/>
      <c r="F20" s="114"/>
      <c r="G20" s="110"/>
      <c r="H20" s="110"/>
      <c r="I20" s="110"/>
      <c r="J20" s="110"/>
      <c r="K20" s="110"/>
      <c r="L20" s="100"/>
      <c r="N20" s="62" t="s">
        <v>171</v>
      </c>
      <c r="O20" s="105" t="s">
        <v>137</v>
      </c>
      <c r="P20" s="68"/>
      <c r="Q20" s="68"/>
      <c r="R20" s="68"/>
      <c r="S20" s="68"/>
      <c r="T20" s="68"/>
      <c r="U20" s="68"/>
      <c r="V20" s="68"/>
    </row>
    <row r="21" spans="2:22" ht="30" customHeight="1" x14ac:dyDescent="0.4">
      <c r="B21" s="89" t="s">
        <v>148</v>
      </c>
      <c r="C21" s="90"/>
      <c r="D21" s="90"/>
      <c r="E21" s="91"/>
      <c r="F21" s="158"/>
      <c r="G21" s="159"/>
      <c r="H21" s="159"/>
      <c r="I21" s="159"/>
      <c r="J21" s="159"/>
      <c r="K21" s="159"/>
      <c r="L21" s="160"/>
      <c r="O21" s="68"/>
      <c r="P21" s="68"/>
      <c r="Q21" s="68"/>
      <c r="R21" s="68"/>
      <c r="S21" s="68"/>
      <c r="T21" s="68"/>
      <c r="U21" s="68"/>
      <c r="V21" s="68"/>
    </row>
    <row r="22" spans="2:22" ht="20.100000000000001" customHeight="1" x14ac:dyDescent="0.4">
      <c r="B22" s="152" t="s">
        <v>165</v>
      </c>
      <c r="C22" s="153"/>
      <c r="D22" s="153"/>
      <c r="E22" s="154"/>
      <c r="F22" s="155" t="s">
        <v>164</v>
      </c>
      <c r="G22" s="156"/>
      <c r="H22" s="156"/>
      <c r="I22" s="156"/>
      <c r="J22" s="156"/>
      <c r="K22" s="156"/>
      <c r="L22" s="157"/>
      <c r="O22" s="68"/>
      <c r="P22" s="68"/>
      <c r="Q22" s="68"/>
      <c r="R22" s="68"/>
      <c r="S22" s="68"/>
      <c r="T22" s="68"/>
      <c r="U22" s="68"/>
      <c r="V22" s="68"/>
    </row>
    <row r="23" spans="2:22" ht="20.100000000000001" customHeight="1" thickBot="1" x14ac:dyDescent="0.45">
      <c r="B23" s="101" t="s">
        <v>173</v>
      </c>
      <c r="C23" s="102"/>
      <c r="D23" s="102"/>
      <c r="E23" s="102"/>
      <c r="F23" s="103"/>
      <c r="G23" s="103"/>
      <c r="H23" s="103"/>
      <c r="I23" s="103"/>
      <c r="J23" s="103"/>
      <c r="K23" s="103"/>
      <c r="L23" s="104"/>
      <c r="N23" s="36" t="s">
        <v>142</v>
      </c>
      <c r="O23" s="23" t="s">
        <v>122</v>
      </c>
      <c r="P23" s="22"/>
      <c r="Q23" s="22"/>
      <c r="R23" s="22"/>
      <c r="S23" s="22"/>
      <c r="T23" s="22"/>
      <c r="U23" s="22"/>
      <c r="V23" s="22"/>
    </row>
    <row r="24" spans="2:22" ht="6" customHeight="1" thickBot="1" x14ac:dyDescent="0.45">
      <c r="P24" s="22"/>
      <c r="Q24" s="22"/>
      <c r="R24" s="22"/>
      <c r="S24" s="22"/>
      <c r="T24" s="22"/>
      <c r="U24" s="22"/>
      <c r="V24" s="22"/>
    </row>
    <row r="25" spans="2:22" ht="20.100000000000001" customHeight="1" x14ac:dyDescent="0.4">
      <c r="B25" s="107" t="s">
        <v>185</v>
      </c>
      <c r="C25" s="108"/>
      <c r="D25" s="108"/>
      <c r="E25" s="108"/>
      <c r="F25" s="108"/>
      <c r="G25" s="108"/>
      <c r="H25" s="108"/>
      <c r="I25" s="108"/>
      <c r="J25" s="108"/>
      <c r="K25" s="108"/>
      <c r="L25" s="109"/>
      <c r="P25" s="21"/>
      <c r="Q25" s="21"/>
      <c r="R25" s="21"/>
      <c r="S25" s="21"/>
      <c r="T25" s="21"/>
      <c r="U25" s="21"/>
      <c r="V25" s="21"/>
    </row>
    <row r="26" spans="2:22" ht="50.1" customHeight="1" x14ac:dyDescent="0.4">
      <c r="B26" s="15" t="s">
        <v>53</v>
      </c>
      <c r="C26" s="76" t="e">
        <f>VLOOKUP(B12,'地場産品基準、関連資料'!$A$3:$F$15,4,FALSE)</f>
        <v>#N/A</v>
      </c>
      <c r="D26" s="77"/>
      <c r="E26" s="77"/>
      <c r="F26" s="77"/>
      <c r="G26" s="77"/>
      <c r="H26" s="77"/>
      <c r="I26" s="77"/>
      <c r="J26" s="77"/>
      <c r="K26" s="77"/>
      <c r="L26" s="78"/>
      <c r="N26" s="70" t="s">
        <v>78</v>
      </c>
      <c r="O26" s="105" t="e">
        <f>VLOOKUP(B12,'地場産品基準、関連資料'!$A$3:$J$15,8,FALSE)</f>
        <v>#N/A</v>
      </c>
      <c r="P26" s="73"/>
      <c r="Q26" s="73"/>
      <c r="R26" s="73"/>
      <c r="S26" s="73"/>
      <c r="T26" s="73"/>
      <c r="U26" s="73"/>
      <c r="V26" s="73"/>
    </row>
    <row r="27" spans="2:22" ht="45" customHeight="1" x14ac:dyDescent="0.4">
      <c r="B27" s="15" t="s">
        <v>50</v>
      </c>
      <c r="C27" s="106"/>
      <c r="D27" s="80"/>
      <c r="E27" s="80"/>
      <c r="F27" s="80"/>
      <c r="G27" s="80"/>
      <c r="H27" s="80"/>
      <c r="I27" s="80"/>
      <c r="J27" s="80"/>
      <c r="K27" s="80"/>
      <c r="L27" s="81"/>
      <c r="N27" s="71"/>
      <c r="O27" s="73"/>
      <c r="P27" s="73"/>
      <c r="Q27" s="73"/>
      <c r="R27" s="73"/>
      <c r="S27" s="73"/>
      <c r="T27" s="73"/>
      <c r="U27" s="73"/>
      <c r="V27" s="73"/>
    </row>
    <row r="28" spans="2:22" ht="50.1" customHeight="1" x14ac:dyDescent="0.4">
      <c r="B28" s="15" t="s">
        <v>54</v>
      </c>
      <c r="C28" s="76" t="e">
        <f>VLOOKUP(B12,'地場産品基準、関連資料'!$A$3:$F$15,5,FALSE)</f>
        <v>#N/A</v>
      </c>
      <c r="D28" s="77"/>
      <c r="E28" s="77"/>
      <c r="F28" s="77"/>
      <c r="G28" s="77"/>
      <c r="H28" s="77"/>
      <c r="I28" s="77"/>
      <c r="J28" s="77"/>
      <c r="K28" s="77"/>
      <c r="L28" s="78"/>
      <c r="M28" s="17"/>
      <c r="N28" s="70" t="s">
        <v>79</v>
      </c>
      <c r="O28" s="72" t="e">
        <f>VLOOKUP(B12,'地場産品基準、関連資料'!$A$3:$J$15,9,FALSE)</f>
        <v>#N/A</v>
      </c>
      <c r="P28" s="73"/>
      <c r="Q28" s="73"/>
      <c r="R28" s="73"/>
      <c r="S28" s="73"/>
      <c r="T28" s="73"/>
      <c r="U28" s="73"/>
      <c r="V28" s="73"/>
    </row>
    <row r="29" spans="2:22" ht="45" customHeight="1" x14ac:dyDescent="0.4">
      <c r="B29" s="15" t="s">
        <v>50</v>
      </c>
      <c r="C29" s="79"/>
      <c r="D29" s="80"/>
      <c r="E29" s="80"/>
      <c r="F29" s="80"/>
      <c r="G29" s="80"/>
      <c r="H29" s="80"/>
      <c r="I29" s="80"/>
      <c r="J29" s="80"/>
      <c r="K29" s="80"/>
      <c r="L29" s="81"/>
      <c r="N29" s="71"/>
      <c r="O29" s="73"/>
      <c r="P29" s="73"/>
      <c r="Q29" s="73"/>
      <c r="R29" s="73"/>
      <c r="S29" s="73"/>
      <c r="T29" s="73"/>
      <c r="U29" s="73"/>
      <c r="V29" s="73"/>
    </row>
    <row r="30" spans="2:22" ht="49.5" customHeight="1" x14ac:dyDescent="0.4">
      <c r="B30" s="15" t="s">
        <v>55</v>
      </c>
      <c r="C30" s="76" t="e">
        <f>VLOOKUP(B12,'地場産品基準、関連資料'!$A$3:$F$15,6,FALSE)</f>
        <v>#N/A</v>
      </c>
      <c r="D30" s="77"/>
      <c r="E30" s="77"/>
      <c r="F30" s="77"/>
      <c r="G30" s="77"/>
      <c r="H30" s="77"/>
      <c r="I30" s="77"/>
      <c r="J30" s="77"/>
      <c r="K30" s="77"/>
      <c r="L30" s="78"/>
      <c r="M30" s="17"/>
      <c r="N30" s="70" t="s">
        <v>80</v>
      </c>
      <c r="O30" s="72" t="e">
        <f>VLOOKUP(B12,'地場産品基準、関連資料'!$A$3:$J$15,10,FALSE)</f>
        <v>#N/A</v>
      </c>
      <c r="P30" s="74"/>
      <c r="Q30" s="74"/>
      <c r="R30" s="74"/>
      <c r="S30" s="74"/>
      <c r="T30" s="74"/>
      <c r="U30" s="75"/>
      <c r="V30" s="75"/>
    </row>
    <row r="31" spans="2:22" ht="45" customHeight="1" thickBot="1" x14ac:dyDescent="0.45">
      <c r="B31" s="16" t="s">
        <v>50</v>
      </c>
      <c r="C31" s="82"/>
      <c r="D31" s="83"/>
      <c r="E31" s="83"/>
      <c r="F31" s="83"/>
      <c r="G31" s="83"/>
      <c r="H31" s="83"/>
      <c r="I31" s="83"/>
      <c r="J31" s="83"/>
      <c r="K31" s="83"/>
      <c r="L31" s="84"/>
      <c r="N31" s="71"/>
      <c r="O31" s="75"/>
      <c r="P31" s="75"/>
      <c r="Q31" s="75"/>
      <c r="R31" s="75"/>
      <c r="S31" s="75"/>
      <c r="T31" s="75"/>
      <c r="U31" s="75"/>
      <c r="V31" s="75"/>
    </row>
    <row r="33" spans="1:22" ht="15" customHeight="1" x14ac:dyDescent="0.4">
      <c r="A33" s="27">
        <f>+A1+1</f>
        <v>12</v>
      </c>
      <c r="K33" s="111" t="str">
        <f>IF(A33&gt;$L$6," ",A33&amp;"/"&amp;L38)</f>
        <v>12/</v>
      </c>
      <c r="L33" s="71"/>
      <c r="N33" s="23" t="s">
        <v>149</v>
      </c>
      <c r="P33" s="22"/>
      <c r="Q33" s="22"/>
      <c r="R33" s="22"/>
      <c r="S33" s="22"/>
      <c r="T33" s="22"/>
      <c r="U33" s="22"/>
      <c r="V33" s="22"/>
    </row>
    <row r="34" spans="1:22" ht="9.75" customHeight="1" x14ac:dyDescent="0.4">
      <c r="P34" s="22"/>
      <c r="Q34" s="22"/>
      <c r="R34" s="22"/>
      <c r="S34" s="22"/>
      <c r="T34" s="22"/>
      <c r="U34" s="22"/>
      <c r="V34" s="22"/>
    </row>
    <row r="35" spans="1:22" ht="15" customHeight="1" x14ac:dyDescent="0.4">
      <c r="C35" s="19"/>
      <c r="D35" s="19"/>
      <c r="E35" s="19"/>
      <c r="F35" s="19"/>
      <c r="G35" s="24" t="s">
        <v>107</v>
      </c>
      <c r="H35" s="19"/>
      <c r="I35" s="19"/>
      <c r="J35" s="19"/>
      <c r="K35" s="19"/>
      <c r="L35" s="19"/>
      <c r="O35" s="111" t="s">
        <v>193</v>
      </c>
      <c r="P35" s="71"/>
      <c r="Q35" s="22"/>
      <c r="R35" s="22"/>
      <c r="S35" s="22"/>
      <c r="T35" s="22"/>
      <c r="U35" s="22"/>
      <c r="V35" s="22"/>
    </row>
    <row r="36" spans="1:22" ht="15" customHeight="1" x14ac:dyDescent="0.15">
      <c r="B36" s="19"/>
      <c r="C36" s="19"/>
      <c r="D36" s="19"/>
      <c r="E36" s="19"/>
      <c r="F36" s="19"/>
      <c r="G36" s="19"/>
      <c r="H36" s="19"/>
      <c r="I36" s="19"/>
      <c r="J36" s="177">
        <f>IF(A33&gt;$L$6," ",'様式２ 返礼品明細(No.11～20)'!$J$4)</f>
        <v>45961</v>
      </c>
      <c r="K36" s="178">
        <f>IF(K38="","",'様式２ 返礼品明細(No.11～20)'!$J$4)</f>
        <v>45961</v>
      </c>
      <c r="L36" s="178" t="str">
        <f>IF(L38="","",'様式２ 返礼品明細(No.11～20)'!$J$4)</f>
        <v/>
      </c>
      <c r="P36" s="22"/>
      <c r="Q36" s="22"/>
      <c r="R36" s="22"/>
      <c r="S36" s="22"/>
      <c r="T36" s="22"/>
      <c r="U36" s="22"/>
      <c r="V36" s="22"/>
    </row>
    <row r="37" spans="1:22" ht="27" customHeight="1" x14ac:dyDescent="0.15">
      <c r="B37" s="69" t="str">
        <f t="shared" ref="B37" si="0">$B$5</f>
        <v>※この申請書はお礼品ごとに作成してください。
※セット品で個々の品に販売実績がある場合、本書を個別に作成してください。
※変更の場合は、二重枠内と変更部分のみ記載し、前回の申請書を添付してください。</v>
      </c>
      <c r="C37" s="68"/>
      <c r="D37" s="68"/>
      <c r="E37" s="68"/>
      <c r="F37" s="68"/>
      <c r="G37" s="68"/>
      <c r="H37" s="68"/>
      <c r="I37" s="68"/>
      <c r="J37" s="68"/>
      <c r="K37" s="17"/>
      <c r="L37" s="60"/>
      <c r="P37" s="22"/>
      <c r="Q37" s="22"/>
      <c r="R37" s="22"/>
      <c r="S37" s="22"/>
      <c r="T37" s="22"/>
      <c r="U37" s="22"/>
      <c r="V37" s="22"/>
    </row>
    <row r="38" spans="1:22" ht="18" customHeight="1" thickBot="1" x14ac:dyDescent="0.2">
      <c r="B38" s="68"/>
      <c r="C38" s="68"/>
      <c r="D38" s="68"/>
      <c r="E38" s="68"/>
      <c r="F38" s="68"/>
      <c r="G38" s="68"/>
      <c r="H38" s="68"/>
      <c r="I38" s="68"/>
      <c r="J38" s="68"/>
      <c r="K38" s="26" t="s">
        <v>145</v>
      </c>
      <c r="L38" s="25" t="str">
        <f>IF(A33&gt;'様式２ 返礼品明細(No.11～20)'!$L$6,"",'様式２ 返礼品明細(No.11～20)'!$L$6)</f>
        <v/>
      </c>
      <c r="N38" s="30" t="s">
        <v>146</v>
      </c>
      <c r="O38" s="67" t="s">
        <v>147</v>
      </c>
      <c r="P38" s="68"/>
      <c r="Q38" s="68"/>
      <c r="R38" s="68"/>
      <c r="S38" s="68"/>
      <c r="T38" s="68"/>
      <c r="U38" s="68"/>
      <c r="V38" s="68"/>
    </row>
    <row r="39" spans="1:22" ht="20.100000000000001" customHeight="1" thickTop="1" thickBot="1" x14ac:dyDescent="0.45">
      <c r="B39" s="85" t="s">
        <v>68</v>
      </c>
      <c r="C39" s="115"/>
      <c r="D39" s="115"/>
      <c r="E39" s="147"/>
      <c r="F39" s="148"/>
      <c r="G39" s="148"/>
      <c r="H39" s="149"/>
      <c r="I39" s="46" t="s">
        <v>158</v>
      </c>
      <c r="J39" s="144"/>
      <c r="K39" s="145"/>
      <c r="L39" s="146"/>
      <c r="P39" s="22"/>
      <c r="Q39" s="22"/>
      <c r="R39" s="22"/>
      <c r="S39" s="22"/>
      <c r="T39" s="22"/>
      <c r="U39" s="22"/>
      <c r="V39" s="22"/>
    </row>
    <row r="40" spans="1:22" ht="20.100000000000001" customHeight="1" thickTop="1" x14ac:dyDescent="0.4">
      <c r="B40" s="136" t="s">
        <v>166</v>
      </c>
      <c r="C40" s="110"/>
      <c r="D40" s="138"/>
      <c r="E40" s="47" t="s">
        <v>167</v>
      </c>
      <c r="F40" s="151"/>
      <c r="G40" s="151"/>
      <c r="H40" s="151"/>
      <c r="I40" s="38" t="s">
        <v>170</v>
      </c>
      <c r="J40" s="150"/>
      <c r="K40" s="80"/>
      <c r="L40" s="81"/>
      <c r="P40" s="22"/>
      <c r="Q40" s="22"/>
      <c r="R40" s="22"/>
      <c r="S40" s="22"/>
      <c r="T40" s="22"/>
      <c r="U40" s="22"/>
      <c r="V40" s="22"/>
    </row>
    <row r="41" spans="1:22" ht="20.100000000000001" customHeight="1" thickBot="1" x14ac:dyDescent="0.45">
      <c r="B41" s="136" t="s">
        <v>176</v>
      </c>
      <c r="C41" s="110"/>
      <c r="D41" s="138"/>
      <c r="E41" s="142"/>
      <c r="F41" s="143"/>
      <c r="G41" s="143"/>
      <c r="H41" s="143"/>
      <c r="I41" s="143"/>
      <c r="J41" s="48" t="s">
        <v>181</v>
      </c>
      <c r="K41" s="65"/>
      <c r="L41" s="40"/>
      <c r="N41" s="36" t="s">
        <v>177</v>
      </c>
      <c r="O41" s="23" t="s">
        <v>178</v>
      </c>
      <c r="P41" s="22"/>
      <c r="Q41" s="22"/>
      <c r="R41" s="22"/>
      <c r="S41" s="22"/>
      <c r="T41" s="22"/>
      <c r="U41" s="22"/>
      <c r="V41" s="22"/>
    </row>
    <row r="42" spans="1:22" ht="20.100000000000001" customHeight="1" thickTop="1" thickBot="1" x14ac:dyDescent="0.45">
      <c r="B42" s="122" t="s">
        <v>108</v>
      </c>
      <c r="C42" s="123"/>
      <c r="D42" s="123"/>
      <c r="E42" s="49" t="s">
        <v>168</v>
      </c>
      <c r="F42" s="50" t="str">
        <f>IF(E42="変　更","変更理由","")</f>
        <v/>
      </c>
      <c r="G42" s="134"/>
      <c r="H42" s="134"/>
      <c r="I42" s="134"/>
      <c r="J42" s="134"/>
      <c r="K42" s="134"/>
      <c r="L42" s="135"/>
      <c r="N42" s="36" t="s">
        <v>108</v>
      </c>
      <c r="O42" s="41" t="s">
        <v>116</v>
      </c>
      <c r="P42" s="64"/>
      <c r="Q42" s="64"/>
      <c r="R42" s="64"/>
      <c r="S42" s="64"/>
      <c r="T42" s="64"/>
      <c r="U42" s="64"/>
      <c r="V42" s="64"/>
    </row>
    <row r="43" spans="1:22" ht="16.5" customHeight="1" x14ac:dyDescent="0.4">
      <c r="B43" s="124" t="s">
        <v>111</v>
      </c>
      <c r="C43" s="125"/>
      <c r="D43" s="125"/>
      <c r="E43" s="126"/>
      <c r="F43" s="126"/>
      <c r="G43" s="126"/>
      <c r="H43" s="126"/>
      <c r="I43" s="126"/>
      <c r="J43" s="126"/>
      <c r="K43" s="126"/>
      <c r="L43" s="127"/>
      <c r="N43" s="61"/>
      <c r="O43" s="64"/>
      <c r="P43" s="64"/>
      <c r="Q43" s="64"/>
      <c r="R43" s="64"/>
      <c r="S43" s="64"/>
      <c r="T43" s="64"/>
      <c r="U43" s="64"/>
      <c r="V43" s="64"/>
    </row>
    <row r="44" spans="1:22" ht="51.75" customHeight="1" thickBot="1" x14ac:dyDescent="0.45">
      <c r="B44" s="128" t="s">
        <v>199</v>
      </c>
      <c r="C44" s="129"/>
      <c r="D44" s="130" t="str">
        <f>VLOOKUP(B44,'地場産品基準、関連資料'!$A$3:$B$16,2,FALSE)</f>
        <v>　　　</v>
      </c>
      <c r="E44" s="131"/>
      <c r="F44" s="132"/>
      <c r="G44" s="132"/>
      <c r="H44" s="132"/>
      <c r="I44" s="132"/>
      <c r="J44" s="132"/>
      <c r="K44" s="132"/>
      <c r="L44" s="133"/>
      <c r="N44" s="36" t="s">
        <v>139</v>
      </c>
      <c r="O44" s="161" t="s">
        <v>153</v>
      </c>
      <c r="P44" s="162"/>
      <c r="Q44" s="162"/>
      <c r="R44" s="162"/>
      <c r="S44" s="162"/>
      <c r="T44" s="162"/>
      <c r="U44" s="162"/>
      <c r="V44" s="162"/>
    </row>
    <row r="45" spans="1:22" ht="14.1" customHeight="1" thickTop="1" x14ac:dyDescent="0.4">
      <c r="B45" s="85" t="s">
        <v>0</v>
      </c>
      <c r="C45" s="86"/>
      <c r="D45" s="87"/>
      <c r="E45" s="88"/>
      <c r="F45" s="119" t="s">
        <v>43</v>
      </c>
      <c r="G45" s="120"/>
      <c r="H45" s="120"/>
      <c r="I45" s="120"/>
      <c r="J45" s="120"/>
      <c r="K45" s="120"/>
      <c r="L45" s="121"/>
      <c r="O45" s="23" t="s">
        <v>162</v>
      </c>
      <c r="P45" s="22"/>
      <c r="Q45" s="22"/>
      <c r="R45" s="22"/>
      <c r="S45" s="22"/>
      <c r="T45" s="22"/>
      <c r="U45" s="22"/>
      <c r="V45" s="22"/>
    </row>
    <row r="46" spans="1:22" ht="20.100000000000001" customHeight="1" thickBot="1" x14ac:dyDescent="0.45">
      <c r="B46" s="94" t="s">
        <v>1</v>
      </c>
      <c r="C46" s="95"/>
      <c r="D46" s="95"/>
      <c r="E46" s="96"/>
      <c r="F46" s="116"/>
      <c r="G46" s="117"/>
      <c r="H46" s="117"/>
      <c r="I46" s="117"/>
      <c r="J46" s="117"/>
      <c r="K46" s="117"/>
      <c r="L46" s="118"/>
      <c r="N46" s="36" t="s">
        <v>1</v>
      </c>
      <c r="O46" s="23" t="s">
        <v>160</v>
      </c>
      <c r="P46" s="22"/>
      <c r="Q46" s="22"/>
      <c r="R46" s="22"/>
      <c r="S46" s="22"/>
      <c r="T46" s="22"/>
      <c r="U46" s="22"/>
      <c r="V46" s="22"/>
    </row>
    <row r="47" spans="1:22" ht="20.100000000000001" customHeight="1" thickTop="1" x14ac:dyDescent="0.4">
      <c r="B47" s="136" t="s">
        <v>2</v>
      </c>
      <c r="C47" s="137"/>
      <c r="D47" s="137"/>
      <c r="E47" s="138"/>
      <c r="F47" s="97"/>
      <c r="G47" s="97"/>
      <c r="H47" s="97"/>
      <c r="I47" s="97"/>
      <c r="J47" s="97"/>
      <c r="K47" s="97"/>
      <c r="L47" s="98"/>
      <c r="N47" s="36" t="s">
        <v>163</v>
      </c>
      <c r="O47" s="23" t="s">
        <v>161</v>
      </c>
      <c r="P47" s="22"/>
      <c r="Q47" s="22"/>
      <c r="R47" s="22"/>
      <c r="S47" s="22"/>
      <c r="T47" s="22"/>
      <c r="U47" s="22"/>
      <c r="V47" s="22"/>
    </row>
    <row r="48" spans="1:22" ht="24" customHeight="1" x14ac:dyDescent="0.4">
      <c r="B48" s="92" t="s">
        <v>40</v>
      </c>
      <c r="C48" s="137"/>
      <c r="D48" s="137"/>
      <c r="E48" s="138"/>
      <c r="F48" s="114"/>
      <c r="G48" s="166"/>
      <c r="H48" s="112" t="s">
        <v>41</v>
      </c>
      <c r="I48" s="163"/>
      <c r="J48" s="164"/>
      <c r="K48" s="164"/>
      <c r="L48" s="165"/>
      <c r="N48" s="36" t="s">
        <v>140</v>
      </c>
      <c r="O48" s="23" t="s">
        <v>117</v>
      </c>
      <c r="P48" s="22"/>
      <c r="Q48" s="22"/>
      <c r="R48" s="22"/>
      <c r="S48" s="22"/>
      <c r="T48" s="22"/>
      <c r="U48" s="22"/>
      <c r="V48" s="22"/>
    </row>
    <row r="49" spans="2:22" ht="23.1" customHeight="1" x14ac:dyDescent="0.4">
      <c r="B49" s="136" t="s">
        <v>3</v>
      </c>
      <c r="C49" s="137"/>
      <c r="D49" s="137"/>
      <c r="E49" s="138"/>
      <c r="F49" s="114"/>
      <c r="G49" s="110"/>
      <c r="H49" s="112" t="s">
        <v>182</v>
      </c>
      <c r="I49" s="113"/>
      <c r="J49" s="139"/>
      <c r="K49" s="139"/>
      <c r="L49" s="140"/>
      <c r="N49" s="36" t="s">
        <v>141</v>
      </c>
      <c r="O49" s="23" t="s">
        <v>118</v>
      </c>
      <c r="P49" s="22"/>
      <c r="Q49" s="22"/>
      <c r="R49" s="22"/>
      <c r="S49" s="22"/>
      <c r="T49" s="22"/>
      <c r="U49" s="22"/>
      <c r="V49" s="22"/>
    </row>
    <row r="50" spans="2:22" ht="20.100000000000001" customHeight="1" x14ac:dyDescent="0.4">
      <c r="B50" s="136" t="s">
        <v>37</v>
      </c>
      <c r="C50" s="137"/>
      <c r="D50" s="137"/>
      <c r="E50" s="138"/>
      <c r="F50" s="141"/>
      <c r="G50" s="110"/>
      <c r="H50" s="112" t="s">
        <v>134</v>
      </c>
      <c r="I50" s="113"/>
      <c r="J50" s="114"/>
      <c r="K50" s="114"/>
      <c r="L50" s="100"/>
      <c r="N50" s="62" t="s">
        <v>172</v>
      </c>
      <c r="O50" s="23" t="s">
        <v>119</v>
      </c>
      <c r="Q50" s="22"/>
      <c r="R50" s="22"/>
      <c r="S50" s="22"/>
      <c r="T50" s="22"/>
      <c r="U50" s="22"/>
      <c r="V50" s="22"/>
    </row>
    <row r="51" spans="2:22" ht="24" customHeight="1" x14ac:dyDescent="0.4">
      <c r="B51" s="92" t="s">
        <v>110</v>
      </c>
      <c r="C51" s="80"/>
      <c r="D51" s="80"/>
      <c r="E51" s="93"/>
      <c r="F51" s="99"/>
      <c r="G51" s="110"/>
      <c r="H51" s="112" t="s">
        <v>69</v>
      </c>
      <c r="I51" s="138"/>
      <c r="J51" s="99"/>
      <c r="K51" s="99"/>
      <c r="L51" s="100"/>
      <c r="N51" s="36" t="s">
        <v>174</v>
      </c>
      <c r="O51" s="23" t="s">
        <v>175</v>
      </c>
      <c r="P51" s="63"/>
      <c r="Q51" s="63"/>
      <c r="R51" s="63"/>
      <c r="S51" s="63"/>
      <c r="T51" s="63"/>
      <c r="U51" s="63"/>
      <c r="V51" s="63"/>
    </row>
    <row r="52" spans="2:22" ht="24" customHeight="1" x14ac:dyDescent="0.4">
      <c r="B52" s="92" t="s">
        <v>157</v>
      </c>
      <c r="C52" s="137"/>
      <c r="D52" s="137"/>
      <c r="E52" s="138"/>
      <c r="F52" s="114"/>
      <c r="G52" s="110"/>
      <c r="H52" s="110"/>
      <c r="I52" s="110"/>
      <c r="J52" s="110"/>
      <c r="K52" s="110"/>
      <c r="L52" s="100"/>
      <c r="N52" s="62" t="s">
        <v>171</v>
      </c>
      <c r="O52" s="105" t="s">
        <v>137</v>
      </c>
      <c r="P52" s="68"/>
      <c r="Q52" s="68"/>
      <c r="R52" s="68"/>
      <c r="S52" s="68"/>
      <c r="T52" s="68"/>
      <c r="U52" s="68"/>
      <c r="V52" s="68"/>
    </row>
    <row r="53" spans="2:22" ht="30" customHeight="1" x14ac:dyDescent="0.4">
      <c r="B53" s="89" t="s">
        <v>148</v>
      </c>
      <c r="C53" s="90"/>
      <c r="D53" s="90"/>
      <c r="E53" s="91"/>
      <c r="F53" s="158"/>
      <c r="G53" s="159"/>
      <c r="H53" s="159"/>
      <c r="I53" s="159"/>
      <c r="J53" s="159"/>
      <c r="K53" s="159"/>
      <c r="L53" s="160"/>
      <c r="O53" s="68"/>
      <c r="P53" s="68"/>
      <c r="Q53" s="68"/>
      <c r="R53" s="68"/>
      <c r="S53" s="68"/>
      <c r="T53" s="68"/>
      <c r="U53" s="68"/>
      <c r="V53" s="68"/>
    </row>
    <row r="54" spans="2:22" ht="20.100000000000001" customHeight="1" x14ac:dyDescent="0.4">
      <c r="B54" s="152" t="s">
        <v>165</v>
      </c>
      <c r="C54" s="153"/>
      <c r="D54" s="153"/>
      <c r="E54" s="154"/>
      <c r="F54" s="155" t="s">
        <v>164</v>
      </c>
      <c r="G54" s="156"/>
      <c r="H54" s="156"/>
      <c r="I54" s="156"/>
      <c r="J54" s="156"/>
      <c r="K54" s="156"/>
      <c r="L54" s="157"/>
      <c r="O54" s="68"/>
      <c r="P54" s="68"/>
      <c r="Q54" s="68"/>
      <c r="R54" s="68"/>
      <c r="S54" s="68"/>
      <c r="T54" s="68"/>
      <c r="U54" s="68"/>
      <c r="V54" s="68"/>
    </row>
    <row r="55" spans="2:22" ht="20.100000000000001" customHeight="1" thickBot="1" x14ac:dyDescent="0.45">
      <c r="B55" s="101" t="s">
        <v>173</v>
      </c>
      <c r="C55" s="102"/>
      <c r="D55" s="102"/>
      <c r="E55" s="102"/>
      <c r="F55" s="103"/>
      <c r="G55" s="103"/>
      <c r="H55" s="103"/>
      <c r="I55" s="103"/>
      <c r="J55" s="103"/>
      <c r="K55" s="103"/>
      <c r="L55" s="104"/>
      <c r="N55" s="36" t="s">
        <v>142</v>
      </c>
      <c r="O55" s="23" t="s">
        <v>122</v>
      </c>
      <c r="P55" s="22"/>
      <c r="Q55" s="22"/>
      <c r="R55" s="22"/>
      <c r="S55" s="22"/>
      <c r="T55" s="22"/>
      <c r="U55" s="22"/>
      <c r="V55" s="22"/>
    </row>
    <row r="56" spans="2:22" ht="6" customHeight="1" thickBot="1" x14ac:dyDescent="0.45">
      <c r="P56" s="22"/>
      <c r="Q56" s="22"/>
      <c r="R56" s="22"/>
      <c r="S56" s="22"/>
      <c r="T56" s="22"/>
      <c r="U56" s="22"/>
      <c r="V56" s="22"/>
    </row>
    <row r="57" spans="2:22" ht="20.100000000000001" customHeight="1" x14ac:dyDescent="0.4">
      <c r="B57" s="107" t="str">
        <f t="shared" ref="B57" si="1">$B$25</f>
        <v xml:space="preserve"> 返礼品の詳細を把握させていただくため、以下の問いに回答を記載願います。</v>
      </c>
      <c r="C57" s="108"/>
      <c r="D57" s="108"/>
      <c r="E57" s="108"/>
      <c r="F57" s="108"/>
      <c r="G57" s="108"/>
      <c r="H57" s="108"/>
      <c r="I57" s="108"/>
      <c r="J57" s="108"/>
      <c r="K57" s="108"/>
      <c r="L57" s="109"/>
      <c r="P57" s="21"/>
      <c r="Q57" s="21"/>
      <c r="R57" s="21"/>
      <c r="S57" s="21"/>
      <c r="T57" s="21"/>
      <c r="U57" s="21"/>
      <c r="V57" s="21"/>
    </row>
    <row r="58" spans="2:22" ht="50.1" customHeight="1" x14ac:dyDescent="0.4">
      <c r="B58" s="15" t="s">
        <v>53</v>
      </c>
      <c r="C58" s="76" t="e">
        <f>VLOOKUP(B44,'地場産品基準、関連資料'!$A$3:$F$15,4,FALSE)</f>
        <v>#N/A</v>
      </c>
      <c r="D58" s="77"/>
      <c r="E58" s="77"/>
      <c r="F58" s="77"/>
      <c r="G58" s="77"/>
      <c r="H58" s="77"/>
      <c r="I58" s="77"/>
      <c r="J58" s="77"/>
      <c r="K58" s="77"/>
      <c r="L58" s="78"/>
      <c r="N58" s="70" t="s">
        <v>78</v>
      </c>
      <c r="O58" s="105" t="e">
        <f>VLOOKUP(B44,'地場産品基準、関連資料'!$A$3:$J$15,8,FALSE)</f>
        <v>#N/A</v>
      </c>
      <c r="P58" s="73"/>
      <c r="Q58" s="73"/>
      <c r="R58" s="73"/>
      <c r="S58" s="73"/>
      <c r="T58" s="73"/>
      <c r="U58" s="73"/>
      <c r="V58" s="73"/>
    </row>
    <row r="59" spans="2:22" ht="45" customHeight="1" x14ac:dyDescent="0.4">
      <c r="B59" s="15" t="s">
        <v>50</v>
      </c>
      <c r="C59" s="106"/>
      <c r="D59" s="80"/>
      <c r="E59" s="80"/>
      <c r="F59" s="80"/>
      <c r="G59" s="80"/>
      <c r="H59" s="80"/>
      <c r="I59" s="80"/>
      <c r="J59" s="80"/>
      <c r="K59" s="80"/>
      <c r="L59" s="81"/>
      <c r="N59" s="71"/>
      <c r="O59" s="73"/>
      <c r="P59" s="73"/>
      <c r="Q59" s="73"/>
      <c r="R59" s="73"/>
      <c r="S59" s="73"/>
      <c r="T59" s="73"/>
      <c r="U59" s="73"/>
      <c r="V59" s="73"/>
    </row>
    <row r="60" spans="2:22" ht="50.1" customHeight="1" x14ac:dyDescent="0.4">
      <c r="B60" s="15" t="s">
        <v>54</v>
      </c>
      <c r="C60" s="76" t="e">
        <f>VLOOKUP(B44,'地場産品基準、関連資料'!$A$3:$F$15,5,FALSE)</f>
        <v>#N/A</v>
      </c>
      <c r="D60" s="77"/>
      <c r="E60" s="77"/>
      <c r="F60" s="77"/>
      <c r="G60" s="77"/>
      <c r="H60" s="77"/>
      <c r="I60" s="77"/>
      <c r="J60" s="77"/>
      <c r="K60" s="77"/>
      <c r="L60" s="78"/>
      <c r="M60" s="17"/>
      <c r="N60" s="70" t="s">
        <v>79</v>
      </c>
      <c r="O60" s="72" t="e">
        <f>VLOOKUP(B44,'地場産品基準、関連資料'!$A$3:$J$15,9,FALSE)</f>
        <v>#N/A</v>
      </c>
      <c r="P60" s="73"/>
      <c r="Q60" s="73"/>
      <c r="R60" s="73"/>
      <c r="S60" s="73"/>
      <c r="T60" s="73"/>
      <c r="U60" s="73"/>
      <c r="V60" s="73"/>
    </row>
    <row r="61" spans="2:22" ht="45" customHeight="1" x14ac:dyDescent="0.4">
      <c r="B61" s="15" t="s">
        <v>50</v>
      </c>
      <c r="C61" s="79"/>
      <c r="D61" s="80"/>
      <c r="E61" s="80"/>
      <c r="F61" s="80"/>
      <c r="G61" s="80"/>
      <c r="H61" s="80"/>
      <c r="I61" s="80"/>
      <c r="J61" s="80"/>
      <c r="K61" s="80"/>
      <c r="L61" s="81"/>
      <c r="N61" s="71"/>
      <c r="O61" s="73"/>
      <c r="P61" s="73"/>
      <c r="Q61" s="73"/>
      <c r="R61" s="73"/>
      <c r="S61" s="73"/>
      <c r="T61" s="73"/>
      <c r="U61" s="73"/>
      <c r="V61" s="73"/>
    </row>
    <row r="62" spans="2:22" ht="49.5" customHeight="1" x14ac:dyDescent="0.4">
      <c r="B62" s="15" t="s">
        <v>55</v>
      </c>
      <c r="C62" s="76" t="e">
        <f>VLOOKUP(B44,'地場産品基準、関連資料'!$A$3:$F$15,6,FALSE)</f>
        <v>#N/A</v>
      </c>
      <c r="D62" s="77"/>
      <c r="E62" s="77"/>
      <c r="F62" s="77"/>
      <c r="G62" s="77"/>
      <c r="H62" s="77"/>
      <c r="I62" s="77"/>
      <c r="J62" s="77"/>
      <c r="K62" s="77"/>
      <c r="L62" s="78"/>
      <c r="M62" s="17"/>
      <c r="N62" s="70" t="s">
        <v>80</v>
      </c>
      <c r="O62" s="72" t="e">
        <f>VLOOKUP(B44,'地場産品基準、関連資料'!$A$3:$J$15,10,FALSE)</f>
        <v>#N/A</v>
      </c>
      <c r="P62" s="74"/>
      <c r="Q62" s="74"/>
      <c r="R62" s="74"/>
      <c r="S62" s="74"/>
      <c r="T62" s="74"/>
      <c r="U62" s="75"/>
      <c r="V62" s="75"/>
    </row>
    <row r="63" spans="2:22" ht="45" customHeight="1" thickBot="1" x14ac:dyDescent="0.45">
      <c r="B63" s="16" t="s">
        <v>50</v>
      </c>
      <c r="C63" s="82"/>
      <c r="D63" s="83"/>
      <c r="E63" s="83"/>
      <c r="F63" s="83"/>
      <c r="G63" s="83"/>
      <c r="H63" s="83"/>
      <c r="I63" s="83"/>
      <c r="J63" s="83"/>
      <c r="K63" s="83"/>
      <c r="L63" s="84"/>
      <c r="N63" s="71"/>
      <c r="O63" s="75"/>
      <c r="P63" s="75"/>
      <c r="Q63" s="75"/>
      <c r="R63" s="75"/>
      <c r="S63" s="75"/>
      <c r="T63" s="75"/>
      <c r="U63" s="75"/>
      <c r="V63" s="75"/>
    </row>
    <row r="65" spans="1:22" ht="15" customHeight="1" x14ac:dyDescent="0.4">
      <c r="A65" s="27">
        <f>+A33+1</f>
        <v>13</v>
      </c>
      <c r="K65" s="111" t="str">
        <f>IF(A65&gt;$L$6," ",A65&amp;"/"&amp;L70)</f>
        <v>13/</v>
      </c>
      <c r="L65" s="71"/>
      <c r="N65" s="23" t="s">
        <v>149</v>
      </c>
      <c r="P65" s="22"/>
      <c r="Q65" s="22"/>
      <c r="R65" s="22"/>
      <c r="S65" s="22"/>
      <c r="T65" s="22"/>
      <c r="U65" s="22"/>
      <c r="V65" s="22"/>
    </row>
    <row r="66" spans="1:22" ht="9.75" customHeight="1" x14ac:dyDescent="0.4">
      <c r="P66" s="22"/>
      <c r="Q66" s="22"/>
      <c r="R66" s="22"/>
      <c r="S66" s="22"/>
      <c r="T66" s="22"/>
      <c r="U66" s="22"/>
      <c r="V66" s="22"/>
    </row>
    <row r="67" spans="1:22" ht="15" customHeight="1" x14ac:dyDescent="0.4">
      <c r="C67" s="19"/>
      <c r="D67" s="19"/>
      <c r="E67" s="19"/>
      <c r="F67" s="19"/>
      <c r="G67" s="24" t="s">
        <v>107</v>
      </c>
      <c r="H67" s="19"/>
      <c r="I67" s="19"/>
      <c r="J67" s="19"/>
      <c r="K67" s="19"/>
      <c r="L67" s="19"/>
      <c r="P67" s="22"/>
      <c r="Q67" s="22"/>
      <c r="R67" s="22"/>
      <c r="S67" s="22"/>
      <c r="T67" s="22"/>
      <c r="U67" s="22"/>
      <c r="V67" s="22"/>
    </row>
    <row r="68" spans="1:22" ht="15" customHeight="1" x14ac:dyDescent="0.15">
      <c r="B68" s="19"/>
      <c r="C68" s="19"/>
      <c r="D68" s="19"/>
      <c r="E68" s="19"/>
      <c r="F68" s="19"/>
      <c r="G68" s="19"/>
      <c r="H68" s="19"/>
      <c r="I68" s="19"/>
      <c r="J68" s="177">
        <f>IF(A65&gt;$L$6," ",'様式２ 返礼品明細(No.11～20)'!$J$4)</f>
        <v>45961</v>
      </c>
      <c r="K68" s="178">
        <f>IF(K70="","",'様式２ 返礼品明細(No.11～20)'!$J$4)</f>
        <v>45961</v>
      </c>
      <c r="L68" s="178" t="str">
        <f>IF(L70="","",'様式２ 返礼品明細(No.11～20)'!$J$4)</f>
        <v/>
      </c>
      <c r="P68" s="22"/>
      <c r="Q68" s="22"/>
      <c r="R68" s="22"/>
      <c r="S68" s="22"/>
      <c r="T68" s="22"/>
      <c r="U68" s="22"/>
      <c r="V68" s="22"/>
    </row>
    <row r="69" spans="1:22" ht="27" customHeight="1" x14ac:dyDescent="0.15">
      <c r="B69" s="69" t="str">
        <f t="shared" ref="B69" si="2">$B$5</f>
        <v>※この申請書はお礼品ごとに作成してください。
※セット品で個々の品に販売実績がある場合、本書を個別に作成してください。
※変更の場合は、二重枠内と変更部分のみ記載し、前回の申請書を添付してください。</v>
      </c>
      <c r="C69" s="68"/>
      <c r="D69" s="68"/>
      <c r="E69" s="68"/>
      <c r="F69" s="68"/>
      <c r="G69" s="68"/>
      <c r="H69" s="68"/>
      <c r="I69" s="68"/>
      <c r="J69" s="68"/>
      <c r="K69" s="17"/>
      <c r="L69" s="60"/>
      <c r="P69" s="22"/>
      <c r="Q69" s="22"/>
      <c r="R69" s="22"/>
      <c r="S69" s="22"/>
      <c r="T69" s="22"/>
      <c r="U69" s="22"/>
      <c r="V69" s="22"/>
    </row>
    <row r="70" spans="1:22" ht="18" customHeight="1" thickBot="1" x14ac:dyDescent="0.2">
      <c r="B70" s="68"/>
      <c r="C70" s="68"/>
      <c r="D70" s="68"/>
      <c r="E70" s="68"/>
      <c r="F70" s="68"/>
      <c r="G70" s="68"/>
      <c r="H70" s="68"/>
      <c r="I70" s="68"/>
      <c r="J70" s="68"/>
      <c r="K70" s="26" t="s">
        <v>145</v>
      </c>
      <c r="L70" s="25" t="str">
        <f>IF(A65&gt;'様式２ 返礼品明細(No.11～20)'!$L$6,"",'様式２ 返礼品明細(No.11～20)'!$L$6)</f>
        <v/>
      </c>
      <c r="N70" s="30" t="s">
        <v>146</v>
      </c>
      <c r="O70" s="67" t="s">
        <v>147</v>
      </c>
      <c r="P70" s="68"/>
      <c r="Q70" s="68"/>
      <c r="R70" s="68"/>
      <c r="S70" s="68"/>
      <c r="T70" s="68"/>
      <c r="U70" s="68"/>
      <c r="V70" s="68"/>
    </row>
    <row r="71" spans="1:22" ht="20.100000000000001" customHeight="1" thickTop="1" thickBot="1" x14ac:dyDescent="0.45">
      <c r="B71" s="85" t="s">
        <v>68</v>
      </c>
      <c r="C71" s="115"/>
      <c r="D71" s="115"/>
      <c r="E71" s="147"/>
      <c r="F71" s="148"/>
      <c r="G71" s="148"/>
      <c r="H71" s="149"/>
      <c r="I71" s="46" t="s">
        <v>158</v>
      </c>
      <c r="J71" s="144"/>
      <c r="K71" s="145"/>
      <c r="L71" s="146"/>
      <c r="P71" s="22"/>
      <c r="Q71" s="22"/>
      <c r="R71" s="22"/>
      <c r="S71" s="22"/>
      <c r="T71" s="22"/>
      <c r="U71" s="22"/>
      <c r="V71" s="22"/>
    </row>
    <row r="72" spans="1:22" ht="20.100000000000001" customHeight="1" thickTop="1" x14ac:dyDescent="0.4">
      <c r="B72" s="136" t="s">
        <v>166</v>
      </c>
      <c r="C72" s="110"/>
      <c r="D72" s="138"/>
      <c r="E72" s="47" t="s">
        <v>167</v>
      </c>
      <c r="F72" s="151"/>
      <c r="G72" s="151"/>
      <c r="H72" s="151"/>
      <c r="I72" s="38" t="s">
        <v>170</v>
      </c>
      <c r="J72" s="150"/>
      <c r="K72" s="80"/>
      <c r="L72" s="81"/>
      <c r="P72" s="22"/>
      <c r="Q72" s="22"/>
      <c r="R72" s="22"/>
      <c r="S72" s="22"/>
      <c r="T72" s="22"/>
      <c r="U72" s="22"/>
      <c r="V72" s="22"/>
    </row>
    <row r="73" spans="1:22" ht="20.100000000000001" customHeight="1" thickBot="1" x14ac:dyDescent="0.45">
      <c r="B73" s="136" t="s">
        <v>176</v>
      </c>
      <c r="C73" s="110"/>
      <c r="D73" s="138"/>
      <c r="E73" s="142"/>
      <c r="F73" s="143"/>
      <c r="G73" s="143"/>
      <c r="H73" s="143"/>
      <c r="I73" s="143"/>
      <c r="J73" s="48" t="s">
        <v>181</v>
      </c>
      <c r="K73" s="65"/>
      <c r="L73" s="40"/>
      <c r="N73" s="36" t="s">
        <v>177</v>
      </c>
      <c r="O73" s="23" t="s">
        <v>178</v>
      </c>
      <c r="P73" s="22"/>
      <c r="Q73" s="22"/>
      <c r="R73" s="22"/>
      <c r="S73" s="22"/>
      <c r="T73" s="22"/>
      <c r="U73" s="22"/>
      <c r="V73" s="22"/>
    </row>
    <row r="74" spans="1:22" ht="20.100000000000001" customHeight="1" thickTop="1" thickBot="1" x14ac:dyDescent="0.45">
      <c r="B74" s="122" t="s">
        <v>108</v>
      </c>
      <c r="C74" s="123"/>
      <c r="D74" s="123"/>
      <c r="E74" s="49" t="s">
        <v>168</v>
      </c>
      <c r="F74" s="50" t="str">
        <f>IF(E74="変　更","変更理由","")</f>
        <v/>
      </c>
      <c r="G74" s="134"/>
      <c r="H74" s="134"/>
      <c r="I74" s="134"/>
      <c r="J74" s="134"/>
      <c r="K74" s="134"/>
      <c r="L74" s="135"/>
      <c r="N74" s="36" t="s">
        <v>108</v>
      </c>
      <c r="O74" s="41" t="s">
        <v>116</v>
      </c>
      <c r="P74" s="64"/>
      <c r="Q74" s="64"/>
      <c r="R74" s="64"/>
      <c r="S74" s="64"/>
      <c r="T74" s="64"/>
      <c r="U74" s="64"/>
      <c r="V74" s="64"/>
    </row>
    <row r="75" spans="1:22" ht="16.5" customHeight="1" x14ac:dyDescent="0.4">
      <c r="B75" s="124" t="s">
        <v>111</v>
      </c>
      <c r="C75" s="125"/>
      <c r="D75" s="125"/>
      <c r="E75" s="126"/>
      <c r="F75" s="126"/>
      <c r="G75" s="126"/>
      <c r="H75" s="126"/>
      <c r="I75" s="126"/>
      <c r="J75" s="126"/>
      <c r="K75" s="126"/>
      <c r="L75" s="127"/>
      <c r="N75" s="61"/>
      <c r="O75" s="64"/>
      <c r="P75" s="64"/>
      <c r="Q75" s="64"/>
      <c r="R75" s="64"/>
      <c r="S75" s="64"/>
      <c r="T75" s="64"/>
      <c r="U75" s="64"/>
      <c r="V75" s="64"/>
    </row>
    <row r="76" spans="1:22" ht="51.75" customHeight="1" thickBot="1" x14ac:dyDescent="0.45">
      <c r="B76" s="128" t="s">
        <v>199</v>
      </c>
      <c r="C76" s="129"/>
      <c r="D76" s="130" t="str">
        <f>VLOOKUP(B76,'地場産品基準、関連資料'!$A$3:$B$16,2,FALSE)</f>
        <v>　　　</v>
      </c>
      <c r="E76" s="131"/>
      <c r="F76" s="132"/>
      <c r="G76" s="132"/>
      <c r="H76" s="132"/>
      <c r="I76" s="132"/>
      <c r="J76" s="132"/>
      <c r="K76" s="132"/>
      <c r="L76" s="133"/>
      <c r="N76" s="36" t="s">
        <v>139</v>
      </c>
      <c r="O76" s="161" t="s">
        <v>153</v>
      </c>
      <c r="P76" s="162"/>
      <c r="Q76" s="162"/>
      <c r="R76" s="162"/>
      <c r="S76" s="162"/>
      <c r="T76" s="162"/>
      <c r="U76" s="162"/>
      <c r="V76" s="162"/>
    </row>
    <row r="77" spans="1:22" ht="14.1" customHeight="1" thickTop="1" x14ac:dyDescent="0.4">
      <c r="B77" s="85" t="s">
        <v>0</v>
      </c>
      <c r="C77" s="86"/>
      <c r="D77" s="87"/>
      <c r="E77" s="88"/>
      <c r="F77" s="119" t="s">
        <v>43</v>
      </c>
      <c r="G77" s="120"/>
      <c r="H77" s="120"/>
      <c r="I77" s="120"/>
      <c r="J77" s="120"/>
      <c r="K77" s="120"/>
      <c r="L77" s="121"/>
      <c r="O77" s="23" t="s">
        <v>162</v>
      </c>
      <c r="P77" s="22"/>
      <c r="Q77" s="22"/>
      <c r="R77" s="22"/>
      <c r="S77" s="22"/>
      <c r="T77" s="22"/>
      <c r="U77" s="22"/>
      <c r="V77" s="22"/>
    </row>
    <row r="78" spans="1:22" ht="20.100000000000001" customHeight="1" thickBot="1" x14ac:dyDescent="0.45">
      <c r="B78" s="94" t="s">
        <v>1</v>
      </c>
      <c r="C78" s="95"/>
      <c r="D78" s="95"/>
      <c r="E78" s="96"/>
      <c r="F78" s="116"/>
      <c r="G78" s="117"/>
      <c r="H78" s="117"/>
      <c r="I78" s="117"/>
      <c r="J78" s="117"/>
      <c r="K78" s="117"/>
      <c r="L78" s="118"/>
      <c r="N78" s="36" t="s">
        <v>1</v>
      </c>
      <c r="O78" s="23" t="s">
        <v>160</v>
      </c>
      <c r="P78" s="22"/>
      <c r="Q78" s="22"/>
      <c r="R78" s="22"/>
      <c r="S78" s="22"/>
      <c r="T78" s="22"/>
      <c r="U78" s="22"/>
      <c r="V78" s="22"/>
    </row>
    <row r="79" spans="1:22" ht="20.100000000000001" customHeight="1" thickTop="1" x14ac:dyDescent="0.4">
      <c r="B79" s="136" t="s">
        <v>2</v>
      </c>
      <c r="C79" s="137"/>
      <c r="D79" s="137"/>
      <c r="E79" s="138"/>
      <c r="F79" s="97"/>
      <c r="G79" s="97"/>
      <c r="H79" s="97"/>
      <c r="I79" s="97"/>
      <c r="J79" s="97"/>
      <c r="K79" s="97"/>
      <c r="L79" s="98"/>
      <c r="N79" s="36" t="s">
        <v>163</v>
      </c>
      <c r="O79" s="23" t="s">
        <v>161</v>
      </c>
      <c r="P79" s="22"/>
      <c r="Q79" s="22"/>
      <c r="R79" s="22"/>
      <c r="S79" s="22"/>
      <c r="T79" s="22"/>
      <c r="U79" s="22"/>
      <c r="V79" s="22"/>
    </row>
    <row r="80" spans="1:22" ht="24" customHeight="1" x14ac:dyDescent="0.4">
      <c r="B80" s="92" t="s">
        <v>40</v>
      </c>
      <c r="C80" s="137"/>
      <c r="D80" s="137"/>
      <c r="E80" s="138"/>
      <c r="F80" s="114"/>
      <c r="G80" s="166"/>
      <c r="H80" s="112" t="s">
        <v>41</v>
      </c>
      <c r="I80" s="163"/>
      <c r="J80" s="164"/>
      <c r="K80" s="164"/>
      <c r="L80" s="165"/>
      <c r="N80" s="36" t="s">
        <v>140</v>
      </c>
      <c r="O80" s="23" t="s">
        <v>117</v>
      </c>
      <c r="P80" s="22"/>
      <c r="Q80" s="22"/>
      <c r="R80" s="22"/>
      <c r="S80" s="22"/>
      <c r="T80" s="22"/>
      <c r="U80" s="22"/>
      <c r="V80" s="22"/>
    </row>
    <row r="81" spans="2:22" ht="23.1" customHeight="1" x14ac:dyDescent="0.4">
      <c r="B81" s="136" t="s">
        <v>3</v>
      </c>
      <c r="C81" s="137"/>
      <c r="D81" s="137"/>
      <c r="E81" s="138"/>
      <c r="F81" s="114"/>
      <c r="G81" s="110"/>
      <c r="H81" s="112" t="s">
        <v>182</v>
      </c>
      <c r="I81" s="113"/>
      <c r="J81" s="139"/>
      <c r="K81" s="139"/>
      <c r="L81" s="140"/>
      <c r="N81" s="36" t="s">
        <v>141</v>
      </c>
      <c r="O81" s="23" t="s">
        <v>118</v>
      </c>
      <c r="P81" s="22"/>
      <c r="Q81" s="22"/>
      <c r="R81" s="22"/>
      <c r="S81" s="22"/>
      <c r="T81" s="22"/>
      <c r="U81" s="22"/>
      <c r="V81" s="22"/>
    </row>
    <row r="82" spans="2:22" ht="20.100000000000001" customHeight="1" x14ac:dyDescent="0.4">
      <c r="B82" s="136" t="s">
        <v>37</v>
      </c>
      <c r="C82" s="137"/>
      <c r="D82" s="137"/>
      <c r="E82" s="138"/>
      <c r="F82" s="141"/>
      <c r="G82" s="110"/>
      <c r="H82" s="112" t="s">
        <v>134</v>
      </c>
      <c r="I82" s="113"/>
      <c r="J82" s="114"/>
      <c r="K82" s="114"/>
      <c r="L82" s="100"/>
      <c r="N82" s="62" t="s">
        <v>172</v>
      </c>
      <c r="O82" s="23" t="s">
        <v>119</v>
      </c>
      <c r="Q82" s="22"/>
      <c r="R82" s="22"/>
      <c r="S82" s="22"/>
      <c r="T82" s="22"/>
      <c r="U82" s="22"/>
      <c r="V82" s="22"/>
    </row>
    <row r="83" spans="2:22" ht="24" customHeight="1" x14ac:dyDescent="0.4">
      <c r="B83" s="92" t="s">
        <v>110</v>
      </c>
      <c r="C83" s="80"/>
      <c r="D83" s="80"/>
      <c r="E83" s="93"/>
      <c r="F83" s="99"/>
      <c r="G83" s="110"/>
      <c r="H83" s="112" t="s">
        <v>69</v>
      </c>
      <c r="I83" s="138"/>
      <c r="J83" s="99"/>
      <c r="K83" s="99"/>
      <c r="L83" s="100"/>
      <c r="N83" s="36" t="s">
        <v>174</v>
      </c>
      <c r="O83" s="23" t="s">
        <v>175</v>
      </c>
      <c r="P83" s="63"/>
      <c r="Q83" s="63"/>
      <c r="R83" s="63"/>
      <c r="S83" s="63"/>
      <c r="T83" s="63"/>
      <c r="U83" s="63"/>
      <c r="V83" s="63"/>
    </row>
    <row r="84" spans="2:22" ht="24" customHeight="1" x14ac:dyDescent="0.4">
      <c r="B84" s="92" t="s">
        <v>157</v>
      </c>
      <c r="C84" s="137"/>
      <c r="D84" s="137"/>
      <c r="E84" s="138"/>
      <c r="F84" s="114"/>
      <c r="G84" s="110"/>
      <c r="H84" s="110"/>
      <c r="I84" s="110"/>
      <c r="J84" s="110"/>
      <c r="K84" s="110"/>
      <c r="L84" s="100"/>
      <c r="N84" s="62" t="s">
        <v>171</v>
      </c>
      <c r="O84" s="105" t="s">
        <v>137</v>
      </c>
      <c r="P84" s="68"/>
      <c r="Q84" s="68"/>
      <c r="R84" s="68"/>
      <c r="S84" s="68"/>
      <c r="T84" s="68"/>
      <c r="U84" s="68"/>
      <c r="V84" s="68"/>
    </row>
    <row r="85" spans="2:22" ht="30" customHeight="1" x14ac:dyDescent="0.4">
      <c r="B85" s="89" t="s">
        <v>148</v>
      </c>
      <c r="C85" s="90"/>
      <c r="D85" s="90"/>
      <c r="E85" s="91"/>
      <c r="F85" s="158"/>
      <c r="G85" s="159"/>
      <c r="H85" s="159"/>
      <c r="I85" s="159"/>
      <c r="J85" s="159"/>
      <c r="K85" s="159"/>
      <c r="L85" s="160"/>
      <c r="O85" s="68"/>
      <c r="P85" s="68"/>
      <c r="Q85" s="68"/>
      <c r="R85" s="68"/>
      <c r="S85" s="68"/>
      <c r="T85" s="68"/>
      <c r="U85" s="68"/>
      <c r="V85" s="68"/>
    </row>
    <row r="86" spans="2:22" ht="20.100000000000001" customHeight="1" x14ac:dyDescent="0.4">
      <c r="B86" s="152" t="s">
        <v>165</v>
      </c>
      <c r="C86" s="153"/>
      <c r="D86" s="153"/>
      <c r="E86" s="154"/>
      <c r="F86" s="155" t="s">
        <v>164</v>
      </c>
      <c r="G86" s="156"/>
      <c r="H86" s="156"/>
      <c r="I86" s="156"/>
      <c r="J86" s="156"/>
      <c r="K86" s="156"/>
      <c r="L86" s="157"/>
      <c r="O86" s="68"/>
      <c r="P86" s="68"/>
      <c r="Q86" s="68"/>
      <c r="R86" s="68"/>
      <c r="S86" s="68"/>
      <c r="T86" s="68"/>
      <c r="U86" s="68"/>
      <c r="V86" s="68"/>
    </row>
    <row r="87" spans="2:22" ht="20.100000000000001" customHeight="1" thickBot="1" x14ac:dyDescent="0.45">
      <c r="B87" s="101" t="s">
        <v>173</v>
      </c>
      <c r="C87" s="102"/>
      <c r="D87" s="102"/>
      <c r="E87" s="102"/>
      <c r="F87" s="103"/>
      <c r="G87" s="103"/>
      <c r="H87" s="103"/>
      <c r="I87" s="103"/>
      <c r="J87" s="103"/>
      <c r="K87" s="103"/>
      <c r="L87" s="104"/>
      <c r="N87" s="36" t="s">
        <v>142</v>
      </c>
      <c r="O87" s="23" t="s">
        <v>122</v>
      </c>
      <c r="P87" s="22"/>
      <c r="Q87" s="22"/>
      <c r="R87" s="22"/>
      <c r="S87" s="22"/>
      <c r="T87" s="22"/>
      <c r="U87" s="22"/>
      <c r="V87" s="22"/>
    </row>
    <row r="88" spans="2:22" ht="6" customHeight="1" thickBot="1" x14ac:dyDescent="0.45">
      <c r="P88" s="22"/>
      <c r="Q88" s="22"/>
      <c r="R88" s="22"/>
      <c r="S88" s="22"/>
      <c r="T88" s="22"/>
      <c r="U88" s="22"/>
      <c r="V88" s="22"/>
    </row>
    <row r="89" spans="2:22" ht="20.100000000000001" customHeight="1" x14ac:dyDescent="0.4">
      <c r="B89" s="107" t="str">
        <f t="shared" ref="B89" si="3">$B$25</f>
        <v xml:space="preserve"> 返礼品の詳細を把握させていただくため、以下の問いに回答を記載願います。</v>
      </c>
      <c r="C89" s="108"/>
      <c r="D89" s="108"/>
      <c r="E89" s="108"/>
      <c r="F89" s="108"/>
      <c r="G89" s="108"/>
      <c r="H89" s="108"/>
      <c r="I89" s="108"/>
      <c r="J89" s="108"/>
      <c r="K89" s="108"/>
      <c r="L89" s="109"/>
      <c r="P89" s="21"/>
      <c r="Q89" s="21"/>
      <c r="R89" s="21"/>
      <c r="S89" s="21"/>
      <c r="T89" s="21"/>
      <c r="U89" s="21"/>
      <c r="V89" s="21"/>
    </row>
    <row r="90" spans="2:22" ht="50.1" customHeight="1" x14ac:dyDescent="0.4">
      <c r="B90" s="15" t="s">
        <v>53</v>
      </c>
      <c r="C90" s="76" t="e">
        <f>VLOOKUP(B76,'地場産品基準、関連資料'!$A$3:$F$15,4,FALSE)</f>
        <v>#N/A</v>
      </c>
      <c r="D90" s="77"/>
      <c r="E90" s="77"/>
      <c r="F90" s="77"/>
      <c r="G90" s="77"/>
      <c r="H90" s="77"/>
      <c r="I90" s="77"/>
      <c r="J90" s="77"/>
      <c r="K90" s="77"/>
      <c r="L90" s="78"/>
      <c r="N90" s="70" t="s">
        <v>78</v>
      </c>
      <c r="O90" s="105" t="e">
        <f>VLOOKUP(B76,'地場産品基準、関連資料'!$A$3:$J$15,8,FALSE)</f>
        <v>#N/A</v>
      </c>
      <c r="P90" s="73"/>
      <c r="Q90" s="73"/>
      <c r="R90" s="73"/>
      <c r="S90" s="73"/>
      <c r="T90" s="73"/>
      <c r="U90" s="73"/>
      <c r="V90" s="73"/>
    </row>
    <row r="91" spans="2:22" ht="45" customHeight="1" x14ac:dyDescent="0.4">
      <c r="B91" s="15" t="s">
        <v>50</v>
      </c>
      <c r="C91" s="106"/>
      <c r="D91" s="80"/>
      <c r="E91" s="80"/>
      <c r="F91" s="80"/>
      <c r="G91" s="80"/>
      <c r="H91" s="80"/>
      <c r="I91" s="80"/>
      <c r="J91" s="80"/>
      <c r="K91" s="80"/>
      <c r="L91" s="81"/>
      <c r="N91" s="71"/>
      <c r="O91" s="73"/>
      <c r="P91" s="73"/>
      <c r="Q91" s="73"/>
      <c r="R91" s="73"/>
      <c r="S91" s="73"/>
      <c r="T91" s="73"/>
      <c r="U91" s="73"/>
      <c r="V91" s="73"/>
    </row>
    <row r="92" spans="2:22" ht="50.1" customHeight="1" x14ac:dyDescent="0.4">
      <c r="B92" s="15" t="s">
        <v>54</v>
      </c>
      <c r="C92" s="76" t="e">
        <f>VLOOKUP(B76,'地場産品基準、関連資料'!$A$3:$F$15,5,FALSE)</f>
        <v>#N/A</v>
      </c>
      <c r="D92" s="77"/>
      <c r="E92" s="77"/>
      <c r="F92" s="77"/>
      <c r="G92" s="77"/>
      <c r="H92" s="77"/>
      <c r="I92" s="77"/>
      <c r="J92" s="77"/>
      <c r="K92" s="77"/>
      <c r="L92" s="78"/>
      <c r="M92" s="17"/>
      <c r="N92" s="70" t="s">
        <v>79</v>
      </c>
      <c r="O92" s="72" t="e">
        <f>VLOOKUP(B76,'地場産品基準、関連資料'!$A$3:$J$15,9,FALSE)</f>
        <v>#N/A</v>
      </c>
      <c r="P92" s="73"/>
      <c r="Q92" s="73"/>
      <c r="R92" s="73"/>
      <c r="S92" s="73"/>
      <c r="T92" s="73"/>
      <c r="U92" s="73"/>
      <c r="V92" s="73"/>
    </row>
    <row r="93" spans="2:22" ht="45" customHeight="1" x14ac:dyDescent="0.4">
      <c r="B93" s="15" t="s">
        <v>50</v>
      </c>
      <c r="C93" s="79"/>
      <c r="D93" s="80"/>
      <c r="E93" s="80"/>
      <c r="F93" s="80"/>
      <c r="G93" s="80"/>
      <c r="H93" s="80"/>
      <c r="I93" s="80"/>
      <c r="J93" s="80"/>
      <c r="K93" s="80"/>
      <c r="L93" s="81"/>
      <c r="N93" s="71"/>
      <c r="O93" s="73"/>
      <c r="P93" s="73"/>
      <c r="Q93" s="73"/>
      <c r="R93" s="73"/>
      <c r="S93" s="73"/>
      <c r="T93" s="73"/>
      <c r="U93" s="73"/>
      <c r="V93" s="73"/>
    </row>
    <row r="94" spans="2:22" ht="49.5" customHeight="1" x14ac:dyDescent="0.4">
      <c r="B94" s="15" t="s">
        <v>55</v>
      </c>
      <c r="C94" s="76" t="e">
        <f>VLOOKUP(B76,'地場産品基準、関連資料'!$A$3:$F$15,6,FALSE)</f>
        <v>#N/A</v>
      </c>
      <c r="D94" s="77"/>
      <c r="E94" s="77"/>
      <c r="F94" s="77"/>
      <c r="G94" s="77"/>
      <c r="H94" s="77"/>
      <c r="I94" s="77"/>
      <c r="J94" s="77"/>
      <c r="K94" s="77"/>
      <c r="L94" s="78"/>
      <c r="M94" s="17"/>
      <c r="N94" s="70" t="s">
        <v>80</v>
      </c>
      <c r="O94" s="72" t="e">
        <f>VLOOKUP(B76,'地場産品基準、関連資料'!$A$3:$J$15,10,FALSE)</f>
        <v>#N/A</v>
      </c>
      <c r="P94" s="74"/>
      <c r="Q94" s="74"/>
      <c r="R94" s="74"/>
      <c r="S94" s="74"/>
      <c r="T94" s="74"/>
      <c r="U94" s="75"/>
      <c r="V94" s="75"/>
    </row>
    <row r="95" spans="2:22" ht="45" customHeight="1" thickBot="1" x14ac:dyDescent="0.45">
      <c r="B95" s="16" t="s">
        <v>50</v>
      </c>
      <c r="C95" s="82"/>
      <c r="D95" s="83"/>
      <c r="E95" s="83"/>
      <c r="F95" s="83"/>
      <c r="G95" s="83"/>
      <c r="H95" s="83"/>
      <c r="I95" s="83"/>
      <c r="J95" s="83"/>
      <c r="K95" s="83"/>
      <c r="L95" s="84"/>
      <c r="N95" s="71"/>
      <c r="O95" s="75"/>
      <c r="P95" s="75"/>
      <c r="Q95" s="75"/>
      <c r="R95" s="75"/>
      <c r="S95" s="75"/>
      <c r="T95" s="75"/>
      <c r="U95" s="75"/>
      <c r="V95" s="75"/>
    </row>
    <row r="97" spans="1:22" ht="15" customHeight="1" x14ac:dyDescent="0.4">
      <c r="A97" s="27">
        <f>+A65+1</f>
        <v>14</v>
      </c>
      <c r="K97" s="111" t="str">
        <f>IF(A97&gt;$L$6," ",A97&amp;"/"&amp;L102)</f>
        <v>14/</v>
      </c>
      <c r="L97" s="71"/>
      <c r="N97" s="23" t="s">
        <v>149</v>
      </c>
      <c r="P97" s="22"/>
      <c r="Q97" s="22"/>
      <c r="R97" s="22"/>
      <c r="S97" s="22"/>
      <c r="T97" s="22"/>
      <c r="U97" s="22"/>
      <c r="V97" s="22"/>
    </row>
    <row r="98" spans="1:22" ht="9.75" customHeight="1" x14ac:dyDescent="0.4">
      <c r="P98" s="22"/>
      <c r="Q98" s="22"/>
      <c r="R98" s="22"/>
      <c r="S98" s="22"/>
      <c r="T98" s="22"/>
      <c r="U98" s="22"/>
      <c r="V98" s="22"/>
    </row>
    <row r="99" spans="1:22" ht="15" customHeight="1" x14ac:dyDescent="0.4">
      <c r="C99" s="19"/>
      <c r="D99" s="19"/>
      <c r="E99" s="19"/>
      <c r="F99" s="19"/>
      <c r="G99" s="24" t="s">
        <v>107</v>
      </c>
      <c r="H99" s="19"/>
      <c r="I99" s="19"/>
      <c r="J99" s="19"/>
      <c r="K99" s="19"/>
      <c r="L99" s="19"/>
      <c r="P99" s="22"/>
      <c r="Q99" s="22"/>
      <c r="R99" s="22"/>
      <c r="S99" s="22"/>
      <c r="T99" s="22"/>
      <c r="U99" s="22"/>
      <c r="V99" s="22"/>
    </row>
    <row r="100" spans="1:22" ht="15" customHeight="1" x14ac:dyDescent="0.15">
      <c r="B100" s="19"/>
      <c r="C100" s="19"/>
      <c r="D100" s="19"/>
      <c r="E100" s="19"/>
      <c r="F100" s="19"/>
      <c r="G100" s="19"/>
      <c r="H100" s="19"/>
      <c r="I100" s="19"/>
      <c r="J100" s="177">
        <f>IF(A97&gt;$L$6," ",'様式２ 返礼品明細(No.11～20)'!$J$4)</f>
        <v>45961</v>
      </c>
      <c r="K100" s="177">
        <f>IF(K102="","",'様式２ 返礼品明細(No.11～20)'!$J$4)</f>
        <v>45961</v>
      </c>
      <c r="L100" s="177" t="str">
        <f>IF(L102="","",'様式２ 返礼品明細(No.11～20)'!$J$4)</f>
        <v/>
      </c>
      <c r="P100" s="22"/>
      <c r="Q100" s="22"/>
      <c r="R100" s="22"/>
      <c r="S100" s="22"/>
      <c r="T100" s="22"/>
      <c r="U100" s="22"/>
      <c r="V100" s="22"/>
    </row>
    <row r="101" spans="1:22" ht="27" customHeight="1" x14ac:dyDescent="0.15">
      <c r="B101" s="69" t="str">
        <f t="shared" ref="B101" si="4">$B$5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01" s="68"/>
      <c r="D101" s="68"/>
      <c r="E101" s="68"/>
      <c r="F101" s="68"/>
      <c r="G101" s="68"/>
      <c r="H101" s="68"/>
      <c r="I101" s="68"/>
      <c r="J101" s="68"/>
      <c r="K101" s="17"/>
      <c r="L101" s="60"/>
      <c r="P101" s="22"/>
      <c r="Q101" s="22"/>
      <c r="R101" s="22"/>
      <c r="S101" s="22"/>
      <c r="T101" s="22"/>
      <c r="U101" s="22"/>
      <c r="V101" s="22"/>
    </row>
    <row r="102" spans="1:22" ht="18" customHeight="1" thickBot="1" x14ac:dyDescent="0.2">
      <c r="B102" s="68"/>
      <c r="C102" s="68"/>
      <c r="D102" s="68"/>
      <c r="E102" s="68"/>
      <c r="F102" s="68"/>
      <c r="G102" s="68"/>
      <c r="H102" s="68"/>
      <c r="I102" s="68"/>
      <c r="J102" s="68"/>
      <c r="K102" s="26" t="s">
        <v>145</v>
      </c>
      <c r="L102" s="25" t="str">
        <f>IF(A97&gt;'様式２ 返礼品明細(No.11～20)'!$L$6,"",'様式２ 返礼品明細(No.11～20)'!$L$6)</f>
        <v/>
      </c>
      <c r="N102" s="30" t="s">
        <v>146</v>
      </c>
      <c r="O102" s="67" t="s">
        <v>147</v>
      </c>
      <c r="P102" s="68"/>
      <c r="Q102" s="68"/>
      <c r="R102" s="68"/>
      <c r="S102" s="68"/>
      <c r="T102" s="68"/>
      <c r="U102" s="68"/>
      <c r="V102" s="68"/>
    </row>
    <row r="103" spans="1:22" ht="20.100000000000001" customHeight="1" thickTop="1" thickBot="1" x14ac:dyDescent="0.45">
      <c r="B103" s="85" t="s">
        <v>68</v>
      </c>
      <c r="C103" s="115"/>
      <c r="D103" s="115"/>
      <c r="E103" s="147"/>
      <c r="F103" s="148"/>
      <c r="G103" s="148"/>
      <c r="H103" s="149"/>
      <c r="I103" s="46" t="s">
        <v>158</v>
      </c>
      <c r="J103" s="144"/>
      <c r="K103" s="145"/>
      <c r="L103" s="146"/>
      <c r="P103" s="22"/>
      <c r="Q103" s="22"/>
      <c r="R103" s="22"/>
      <c r="S103" s="22"/>
      <c r="T103" s="22"/>
      <c r="U103" s="22"/>
      <c r="V103" s="22"/>
    </row>
    <row r="104" spans="1:22" ht="20.100000000000001" customHeight="1" thickTop="1" x14ac:dyDescent="0.4">
      <c r="B104" s="136" t="s">
        <v>166</v>
      </c>
      <c r="C104" s="110"/>
      <c r="D104" s="138"/>
      <c r="E104" s="47" t="s">
        <v>167</v>
      </c>
      <c r="F104" s="151"/>
      <c r="G104" s="151"/>
      <c r="H104" s="151"/>
      <c r="I104" s="38" t="s">
        <v>170</v>
      </c>
      <c r="J104" s="150"/>
      <c r="K104" s="80"/>
      <c r="L104" s="81"/>
      <c r="P104" s="22"/>
      <c r="Q104" s="22"/>
      <c r="R104" s="22"/>
      <c r="S104" s="22"/>
      <c r="T104" s="22"/>
      <c r="U104" s="22"/>
      <c r="V104" s="22"/>
    </row>
    <row r="105" spans="1:22" ht="20.100000000000001" customHeight="1" thickBot="1" x14ac:dyDescent="0.45">
      <c r="B105" s="136" t="s">
        <v>176</v>
      </c>
      <c r="C105" s="110"/>
      <c r="D105" s="138"/>
      <c r="E105" s="142"/>
      <c r="F105" s="143"/>
      <c r="G105" s="143"/>
      <c r="H105" s="143"/>
      <c r="I105" s="143"/>
      <c r="J105" s="48" t="s">
        <v>181</v>
      </c>
      <c r="K105" s="65"/>
      <c r="L105" s="40"/>
      <c r="N105" s="36" t="s">
        <v>177</v>
      </c>
      <c r="O105" s="23" t="s">
        <v>178</v>
      </c>
      <c r="P105" s="22"/>
      <c r="Q105" s="22"/>
      <c r="R105" s="22"/>
      <c r="S105" s="22"/>
      <c r="T105" s="22"/>
      <c r="U105" s="22"/>
      <c r="V105" s="22"/>
    </row>
    <row r="106" spans="1:22" ht="20.100000000000001" customHeight="1" thickTop="1" thickBot="1" x14ac:dyDescent="0.45">
      <c r="B106" s="122" t="s">
        <v>108</v>
      </c>
      <c r="C106" s="123"/>
      <c r="D106" s="123"/>
      <c r="E106" s="49" t="s">
        <v>168</v>
      </c>
      <c r="F106" s="50" t="str">
        <f>IF(E106="変　更","変更理由","")</f>
        <v/>
      </c>
      <c r="G106" s="134"/>
      <c r="H106" s="134"/>
      <c r="I106" s="134"/>
      <c r="J106" s="134"/>
      <c r="K106" s="134"/>
      <c r="L106" s="135"/>
      <c r="N106" s="36" t="s">
        <v>108</v>
      </c>
      <c r="O106" s="41" t="s">
        <v>116</v>
      </c>
      <c r="P106" s="64"/>
      <c r="Q106" s="64"/>
      <c r="R106" s="64"/>
      <c r="S106" s="64"/>
      <c r="T106" s="64"/>
      <c r="U106" s="64"/>
      <c r="V106" s="64"/>
    </row>
    <row r="107" spans="1:22" ht="16.5" customHeight="1" x14ac:dyDescent="0.4">
      <c r="B107" s="124" t="s">
        <v>111</v>
      </c>
      <c r="C107" s="125"/>
      <c r="D107" s="125"/>
      <c r="E107" s="126"/>
      <c r="F107" s="126"/>
      <c r="G107" s="126"/>
      <c r="H107" s="126"/>
      <c r="I107" s="126"/>
      <c r="J107" s="126"/>
      <c r="K107" s="126"/>
      <c r="L107" s="127"/>
      <c r="N107" s="61"/>
      <c r="O107" s="64"/>
      <c r="P107" s="64"/>
      <c r="Q107" s="64"/>
      <c r="R107" s="64"/>
      <c r="S107" s="64"/>
      <c r="T107" s="64"/>
      <c r="U107" s="64"/>
      <c r="V107" s="64"/>
    </row>
    <row r="108" spans="1:22" ht="51.75" customHeight="1" thickBot="1" x14ac:dyDescent="0.45">
      <c r="B108" s="128" t="s">
        <v>199</v>
      </c>
      <c r="C108" s="129"/>
      <c r="D108" s="130" t="str">
        <f>VLOOKUP(B108,'地場産品基準、関連資料'!$A$3:$B$16,2,FALSE)</f>
        <v>　　　</v>
      </c>
      <c r="E108" s="131"/>
      <c r="F108" s="132"/>
      <c r="G108" s="132"/>
      <c r="H108" s="132"/>
      <c r="I108" s="132"/>
      <c r="J108" s="132"/>
      <c r="K108" s="132"/>
      <c r="L108" s="133"/>
      <c r="N108" s="36" t="s">
        <v>139</v>
      </c>
      <c r="O108" s="161" t="s">
        <v>153</v>
      </c>
      <c r="P108" s="162"/>
      <c r="Q108" s="162"/>
      <c r="R108" s="162"/>
      <c r="S108" s="162"/>
      <c r="T108" s="162"/>
      <c r="U108" s="162"/>
      <c r="V108" s="162"/>
    </row>
    <row r="109" spans="1:22" ht="14.1" customHeight="1" thickTop="1" x14ac:dyDescent="0.4">
      <c r="B109" s="85" t="s">
        <v>0</v>
      </c>
      <c r="C109" s="86"/>
      <c r="D109" s="87"/>
      <c r="E109" s="88"/>
      <c r="F109" s="119" t="s">
        <v>43</v>
      </c>
      <c r="G109" s="120"/>
      <c r="H109" s="120"/>
      <c r="I109" s="120"/>
      <c r="J109" s="120"/>
      <c r="K109" s="120"/>
      <c r="L109" s="121"/>
      <c r="O109" s="23" t="s">
        <v>162</v>
      </c>
      <c r="P109" s="22"/>
      <c r="Q109" s="22"/>
      <c r="R109" s="22"/>
      <c r="S109" s="22"/>
      <c r="T109" s="22"/>
      <c r="U109" s="22"/>
      <c r="V109" s="22"/>
    </row>
    <row r="110" spans="1:22" ht="20.100000000000001" customHeight="1" thickBot="1" x14ac:dyDescent="0.45">
      <c r="B110" s="94" t="s">
        <v>1</v>
      </c>
      <c r="C110" s="95"/>
      <c r="D110" s="95"/>
      <c r="E110" s="96"/>
      <c r="F110" s="116"/>
      <c r="G110" s="117"/>
      <c r="H110" s="117"/>
      <c r="I110" s="117"/>
      <c r="J110" s="117"/>
      <c r="K110" s="117"/>
      <c r="L110" s="118"/>
      <c r="N110" s="36" t="s">
        <v>1</v>
      </c>
      <c r="O110" s="23" t="s">
        <v>160</v>
      </c>
      <c r="P110" s="22"/>
      <c r="Q110" s="22"/>
      <c r="R110" s="22"/>
      <c r="S110" s="22"/>
      <c r="T110" s="22"/>
      <c r="U110" s="22"/>
      <c r="V110" s="22"/>
    </row>
    <row r="111" spans="1:22" ht="20.100000000000001" customHeight="1" thickTop="1" x14ac:dyDescent="0.4">
      <c r="B111" s="136" t="s">
        <v>2</v>
      </c>
      <c r="C111" s="137"/>
      <c r="D111" s="137"/>
      <c r="E111" s="138"/>
      <c r="F111" s="97"/>
      <c r="G111" s="97"/>
      <c r="H111" s="97"/>
      <c r="I111" s="97"/>
      <c r="J111" s="97"/>
      <c r="K111" s="97"/>
      <c r="L111" s="98"/>
      <c r="N111" s="36" t="s">
        <v>163</v>
      </c>
      <c r="O111" s="23" t="s">
        <v>161</v>
      </c>
      <c r="P111" s="22"/>
      <c r="Q111" s="22"/>
      <c r="R111" s="22"/>
      <c r="S111" s="22"/>
      <c r="T111" s="22"/>
      <c r="U111" s="22"/>
      <c r="V111" s="22"/>
    </row>
    <row r="112" spans="1:22" ht="24" customHeight="1" x14ac:dyDescent="0.4">
      <c r="B112" s="92" t="s">
        <v>40</v>
      </c>
      <c r="C112" s="137"/>
      <c r="D112" s="137"/>
      <c r="E112" s="138"/>
      <c r="F112" s="114"/>
      <c r="G112" s="166"/>
      <c r="H112" s="112" t="s">
        <v>41</v>
      </c>
      <c r="I112" s="163"/>
      <c r="J112" s="164"/>
      <c r="K112" s="164"/>
      <c r="L112" s="165"/>
      <c r="N112" s="36" t="s">
        <v>140</v>
      </c>
      <c r="O112" s="23" t="s">
        <v>117</v>
      </c>
      <c r="P112" s="22"/>
      <c r="Q112" s="22"/>
      <c r="R112" s="22"/>
      <c r="S112" s="22"/>
      <c r="T112" s="22"/>
      <c r="U112" s="22"/>
      <c r="V112" s="22"/>
    </row>
    <row r="113" spans="2:22" ht="23.1" customHeight="1" x14ac:dyDescent="0.4">
      <c r="B113" s="136" t="s">
        <v>3</v>
      </c>
      <c r="C113" s="137"/>
      <c r="D113" s="137"/>
      <c r="E113" s="138"/>
      <c r="F113" s="114"/>
      <c r="G113" s="110"/>
      <c r="H113" s="112" t="s">
        <v>182</v>
      </c>
      <c r="I113" s="113"/>
      <c r="J113" s="139"/>
      <c r="K113" s="139"/>
      <c r="L113" s="140"/>
      <c r="N113" s="36" t="s">
        <v>141</v>
      </c>
      <c r="O113" s="23" t="s">
        <v>118</v>
      </c>
      <c r="P113" s="22"/>
      <c r="Q113" s="22"/>
      <c r="R113" s="22"/>
      <c r="S113" s="22"/>
      <c r="T113" s="22"/>
      <c r="U113" s="22"/>
      <c r="V113" s="22"/>
    </row>
    <row r="114" spans="2:22" ht="20.100000000000001" customHeight="1" x14ac:dyDescent="0.4">
      <c r="B114" s="136" t="s">
        <v>37</v>
      </c>
      <c r="C114" s="137"/>
      <c r="D114" s="137"/>
      <c r="E114" s="138"/>
      <c r="F114" s="141"/>
      <c r="G114" s="110"/>
      <c r="H114" s="112" t="s">
        <v>134</v>
      </c>
      <c r="I114" s="113"/>
      <c r="J114" s="114"/>
      <c r="K114" s="114"/>
      <c r="L114" s="100"/>
      <c r="N114" s="62" t="s">
        <v>172</v>
      </c>
      <c r="O114" s="23" t="s">
        <v>119</v>
      </c>
      <c r="Q114" s="22"/>
      <c r="R114" s="22"/>
      <c r="S114" s="22"/>
      <c r="T114" s="22"/>
      <c r="U114" s="22"/>
      <c r="V114" s="22"/>
    </row>
    <row r="115" spans="2:22" ht="24" customHeight="1" x14ac:dyDescent="0.4">
      <c r="B115" s="92" t="s">
        <v>110</v>
      </c>
      <c r="C115" s="80"/>
      <c r="D115" s="80"/>
      <c r="E115" s="93"/>
      <c r="F115" s="99"/>
      <c r="G115" s="110"/>
      <c r="H115" s="112" t="s">
        <v>69</v>
      </c>
      <c r="I115" s="138"/>
      <c r="J115" s="99"/>
      <c r="K115" s="99"/>
      <c r="L115" s="100"/>
      <c r="N115" s="36" t="s">
        <v>174</v>
      </c>
      <c r="O115" s="23" t="s">
        <v>175</v>
      </c>
      <c r="P115" s="63"/>
      <c r="Q115" s="63"/>
      <c r="R115" s="63"/>
      <c r="S115" s="63"/>
      <c r="T115" s="63"/>
      <c r="U115" s="63"/>
      <c r="V115" s="63"/>
    </row>
    <row r="116" spans="2:22" ht="24" customHeight="1" x14ac:dyDescent="0.4">
      <c r="B116" s="92" t="s">
        <v>157</v>
      </c>
      <c r="C116" s="137"/>
      <c r="D116" s="137"/>
      <c r="E116" s="138"/>
      <c r="F116" s="114"/>
      <c r="G116" s="110"/>
      <c r="H116" s="110"/>
      <c r="I116" s="110"/>
      <c r="J116" s="110"/>
      <c r="K116" s="110"/>
      <c r="L116" s="100"/>
      <c r="N116" s="62" t="s">
        <v>171</v>
      </c>
      <c r="O116" s="105" t="s">
        <v>137</v>
      </c>
      <c r="P116" s="68"/>
      <c r="Q116" s="68"/>
      <c r="R116" s="68"/>
      <c r="S116" s="68"/>
      <c r="T116" s="68"/>
      <c r="U116" s="68"/>
      <c r="V116" s="68"/>
    </row>
    <row r="117" spans="2:22" ht="30" customHeight="1" x14ac:dyDescent="0.4">
      <c r="B117" s="89" t="s">
        <v>148</v>
      </c>
      <c r="C117" s="90"/>
      <c r="D117" s="90"/>
      <c r="E117" s="91"/>
      <c r="F117" s="158"/>
      <c r="G117" s="159"/>
      <c r="H117" s="159"/>
      <c r="I117" s="159"/>
      <c r="J117" s="159"/>
      <c r="K117" s="159"/>
      <c r="L117" s="160"/>
      <c r="O117" s="68"/>
      <c r="P117" s="68"/>
      <c r="Q117" s="68"/>
      <c r="R117" s="68"/>
      <c r="S117" s="68"/>
      <c r="T117" s="68"/>
      <c r="U117" s="68"/>
      <c r="V117" s="68"/>
    </row>
    <row r="118" spans="2:22" ht="20.100000000000001" customHeight="1" x14ac:dyDescent="0.4">
      <c r="B118" s="152" t="s">
        <v>165</v>
      </c>
      <c r="C118" s="153"/>
      <c r="D118" s="153"/>
      <c r="E118" s="154"/>
      <c r="F118" s="155" t="s">
        <v>164</v>
      </c>
      <c r="G118" s="156"/>
      <c r="H118" s="156"/>
      <c r="I118" s="156"/>
      <c r="J118" s="156"/>
      <c r="K118" s="156"/>
      <c r="L118" s="157"/>
      <c r="O118" s="68"/>
      <c r="P118" s="68"/>
      <c r="Q118" s="68"/>
      <c r="R118" s="68"/>
      <c r="S118" s="68"/>
      <c r="T118" s="68"/>
      <c r="U118" s="68"/>
      <c r="V118" s="68"/>
    </row>
    <row r="119" spans="2:22" ht="20.100000000000001" customHeight="1" thickBot="1" x14ac:dyDescent="0.45">
      <c r="B119" s="101" t="s">
        <v>173</v>
      </c>
      <c r="C119" s="102"/>
      <c r="D119" s="102"/>
      <c r="E119" s="102"/>
      <c r="F119" s="103"/>
      <c r="G119" s="103"/>
      <c r="H119" s="103"/>
      <c r="I119" s="103"/>
      <c r="J119" s="103"/>
      <c r="K119" s="103"/>
      <c r="L119" s="104"/>
      <c r="N119" s="36" t="s">
        <v>142</v>
      </c>
      <c r="O119" s="23" t="s">
        <v>122</v>
      </c>
      <c r="P119" s="22"/>
      <c r="Q119" s="22"/>
      <c r="R119" s="22"/>
      <c r="S119" s="22"/>
      <c r="T119" s="22"/>
      <c r="U119" s="22"/>
      <c r="V119" s="22"/>
    </row>
    <row r="120" spans="2:22" ht="6" customHeight="1" thickBot="1" x14ac:dyDescent="0.45">
      <c r="P120" s="22"/>
      <c r="Q120" s="22"/>
      <c r="R120" s="22"/>
      <c r="S120" s="22"/>
      <c r="T120" s="22"/>
      <c r="U120" s="22"/>
      <c r="V120" s="22"/>
    </row>
    <row r="121" spans="2:22" ht="20.100000000000001" customHeight="1" x14ac:dyDescent="0.4">
      <c r="B121" s="107" t="str">
        <f t="shared" ref="B121" si="5">$B$25</f>
        <v xml:space="preserve"> 返礼品の詳細を把握させていただくため、以下の問いに回答を記載願います。</v>
      </c>
      <c r="C121" s="108"/>
      <c r="D121" s="108"/>
      <c r="E121" s="108"/>
      <c r="F121" s="108"/>
      <c r="G121" s="108"/>
      <c r="H121" s="108"/>
      <c r="I121" s="108"/>
      <c r="J121" s="108"/>
      <c r="K121" s="108"/>
      <c r="L121" s="109"/>
      <c r="P121" s="21"/>
      <c r="Q121" s="21"/>
      <c r="R121" s="21"/>
      <c r="S121" s="21"/>
      <c r="T121" s="21"/>
      <c r="U121" s="21"/>
      <c r="V121" s="21"/>
    </row>
    <row r="122" spans="2:22" ht="50.1" customHeight="1" x14ac:dyDescent="0.4">
      <c r="B122" s="15" t="s">
        <v>53</v>
      </c>
      <c r="C122" s="76" t="e">
        <f>VLOOKUP(B108,'地場産品基準、関連資料'!$A$3:$F$15,4,FALSE)</f>
        <v>#N/A</v>
      </c>
      <c r="D122" s="77"/>
      <c r="E122" s="77"/>
      <c r="F122" s="77"/>
      <c r="G122" s="77"/>
      <c r="H122" s="77"/>
      <c r="I122" s="77"/>
      <c r="J122" s="77"/>
      <c r="K122" s="77"/>
      <c r="L122" s="78"/>
      <c r="N122" s="70" t="s">
        <v>78</v>
      </c>
      <c r="O122" s="105" t="e">
        <f>VLOOKUP(B108,'地場産品基準、関連資料'!$A$3:$J$15,8,FALSE)</f>
        <v>#N/A</v>
      </c>
      <c r="P122" s="73"/>
      <c r="Q122" s="73"/>
      <c r="R122" s="73"/>
      <c r="S122" s="73"/>
      <c r="T122" s="73"/>
      <c r="U122" s="73"/>
      <c r="V122" s="73"/>
    </row>
    <row r="123" spans="2:22" ht="45" customHeight="1" x14ac:dyDescent="0.4">
      <c r="B123" s="15" t="s">
        <v>50</v>
      </c>
      <c r="C123" s="106"/>
      <c r="D123" s="80"/>
      <c r="E123" s="80"/>
      <c r="F123" s="80"/>
      <c r="G123" s="80"/>
      <c r="H123" s="80"/>
      <c r="I123" s="80"/>
      <c r="J123" s="80"/>
      <c r="K123" s="80"/>
      <c r="L123" s="81"/>
      <c r="N123" s="71"/>
      <c r="O123" s="73"/>
      <c r="P123" s="73"/>
      <c r="Q123" s="73"/>
      <c r="R123" s="73"/>
      <c r="S123" s="73"/>
      <c r="T123" s="73"/>
      <c r="U123" s="73"/>
      <c r="V123" s="73"/>
    </row>
    <row r="124" spans="2:22" ht="50.1" customHeight="1" x14ac:dyDescent="0.4">
      <c r="B124" s="15" t="s">
        <v>54</v>
      </c>
      <c r="C124" s="76" t="e">
        <f>VLOOKUP(B108,'地場産品基準、関連資料'!$A$3:$F$15,5,FALSE)</f>
        <v>#N/A</v>
      </c>
      <c r="D124" s="77"/>
      <c r="E124" s="77"/>
      <c r="F124" s="77"/>
      <c r="G124" s="77"/>
      <c r="H124" s="77"/>
      <c r="I124" s="77"/>
      <c r="J124" s="77"/>
      <c r="K124" s="77"/>
      <c r="L124" s="78"/>
      <c r="M124" s="17"/>
      <c r="N124" s="70" t="s">
        <v>79</v>
      </c>
      <c r="O124" s="72" t="e">
        <f>VLOOKUP(B108,'地場産品基準、関連資料'!$A$3:$J$15,9,FALSE)</f>
        <v>#N/A</v>
      </c>
      <c r="P124" s="73"/>
      <c r="Q124" s="73"/>
      <c r="R124" s="73"/>
      <c r="S124" s="73"/>
      <c r="T124" s="73"/>
      <c r="U124" s="73"/>
      <c r="V124" s="73"/>
    </row>
    <row r="125" spans="2:22" ht="45" customHeight="1" x14ac:dyDescent="0.4">
      <c r="B125" s="15" t="s">
        <v>50</v>
      </c>
      <c r="C125" s="79"/>
      <c r="D125" s="80"/>
      <c r="E125" s="80"/>
      <c r="F125" s="80"/>
      <c r="G125" s="80"/>
      <c r="H125" s="80"/>
      <c r="I125" s="80"/>
      <c r="J125" s="80"/>
      <c r="K125" s="80"/>
      <c r="L125" s="81"/>
      <c r="N125" s="71"/>
      <c r="O125" s="73"/>
      <c r="P125" s="73"/>
      <c r="Q125" s="73"/>
      <c r="R125" s="73"/>
      <c r="S125" s="73"/>
      <c r="T125" s="73"/>
      <c r="U125" s="73"/>
      <c r="V125" s="73"/>
    </row>
    <row r="126" spans="2:22" ht="49.5" customHeight="1" x14ac:dyDescent="0.4">
      <c r="B126" s="15" t="s">
        <v>55</v>
      </c>
      <c r="C126" s="76" t="e">
        <f>VLOOKUP(B108,'地場産品基準、関連資料'!$A$3:$F$15,6,FALSE)</f>
        <v>#N/A</v>
      </c>
      <c r="D126" s="77"/>
      <c r="E126" s="77"/>
      <c r="F126" s="77"/>
      <c r="G126" s="77"/>
      <c r="H126" s="77"/>
      <c r="I126" s="77"/>
      <c r="J126" s="77"/>
      <c r="K126" s="77"/>
      <c r="L126" s="78"/>
      <c r="M126" s="17"/>
      <c r="N126" s="70" t="s">
        <v>80</v>
      </c>
      <c r="O126" s="72" t="e">
        <f>VLOOKUP(B108,'地場産品基準、関連資料'!$A$3:$J$15,10,FALSE)</f>
        <v>#N/A</v>
      </c>
      <c r="P126" s="74"/>
      <c r="Q126" s="74"/>
      <c r="R126" s="74"/>
      <c r="S126" s="74"/>
      <c r="T126" s="74"/>
      <c r="U126" s="75"/>
      <c r="V126" s="75"/>
    </row>
    <row r="127" spans="2:22" ht="45" customHeight="1" thickBot="1" x14ac:dyDescent="0.45">
      <c r="B127" s="16" t="s">
        <v>50</v>
      </c>
      <c r="C127" s="82"/>
      <c r="D127" s="83"/>
      <c r="E127" s="83"/>
      <c r="F127" s="83"/>
      <c r="G127" s="83"/>
      <c r="H127" s="83"/>
      <c r="I127" s="83"/>
      <c r="J127" s="83"/>
      <c r="K127" s="83"/>
      <c r="L127" s="84"/>
      <c r="N127" s="71"/>
      <c r="O127" s="75"/>
      <c r="P127" s="75"/>
      <c r="Q127" s="75"/>
      <c r="R127" s="75"/>
      <c r="S127" s="75"/>
      <c r="T127" s="75"/>
      <c r="U127" s="75"/>
      <c r="V127" s="75"/>
    </row>
    <row r="129" spans="1:22" ht="15" customHeight="1" x14ac:dyDescent="0.4">
      <c r="A129" s="27">
        <f>+A97+1</f>
        <v>15</v>
      </c>
      <c r="K129" s="111" t="str">
        <f>IF(A129&gt;$L$6," ",A129&amp;"/"&amp;L134)</f>
        <v>15/</v>
      </c>
      <c r="L129" s="71"/>
      <c r="N129" s="23" t="s">
        <v>149</v>
      </c>
      <c r="P129" s="22"/>
      <c r="Q129" s="22"/>
      <c r="R129" s="22"/>
      <c r="S129" s="22"/>
      <c r="T129" s="22"/>
      <c r="U129" s="22"/>
      <c r="V129" s="22"/>
    </row>
    <row r="130" spans="1:22" ht="9.75" customHeight="1" x14ac:dyDescent="0.4">
      <c r="P130" s="22"/>
      <c r="Q130" s="22"/>
      <c r="R130" s="22"/>
      <c r="S130" s="22"/>
      <c r="T130" s="22"/>
      <c r="U130" s="22"/>
      <c r="V130" s="22"/>
    </row>
    <row r="131" spans="1:22" ht="15" customHeight="1" x14ac:dyDescent="0.4">
      <c r="C131" s="19"/>
      <c r="D131" s="19"/>
      <c r="E131" s="19"/>
      <c r="F131" s="19"/>
      <c r="G131" s="24" t="s">
        <v>107</v>
      </c>
      <c r="H131" s="19"/>
      <c r="I131" s="19"/>
      <c r="J131" s="19"/>
      <c r="K131" s="19"/>
      <c r="L131" s="19"/>
      <c r="P131" s="22"/>
      <c r="Q131" s="22"/>
      <c r="R131" s="22"/>
      <c r="S131" s="22"/>
      <c r="T131" s="22"/>
      <c r="U131" s="22"/>
      <c r="V131" s="22"/>
    </row>
    <row r="132" spans="1:22" ht="15" customHeight="1" x14ac:dyDescent="0.15">
      <c r="B132" s="19"/>
      <c r="C132" s="19"/>
      <c r="D132" s="19"/>
      <c r="E132" s="19"/>
      <c r="F132" s="19"/>
      <c r="G132" s="19"/>
      <c r="H132" s="19"/>
      <c r="I132" s="19"/>
      <c r="J132" s="177">
        <f>IF(A129&gt;$L$6," ",'様式２ 返礼品明細(No.11～20)'!$J$4)</f>
        <v>45961</v>
      </c>
      <c r="K132" s="178">
        <f>IF(K134="","",'様式２ 返礼品明細(No.11～20)'!$J$4)</f>
        <v>45961</v>
      </c>
      <c r="L132" s="178" t="str">
        <f>IF(L134="","",'様式２ 返礼品明細(No.11～20)'!$J$4)</f>
        <v/>
      </c>
      <c r="P132" s="22"/>
      <c r="Q132" s="22"/>
      <c r="R132" s="22"/>
      <c r="S132" s="22"/>
      <c r="T132" s="22"/>
      <c r="U132" s="22"/>
      <c r="V132" s="22"/>
    </row>
    <row r="133" spans="1:22" ht="27" customHeight="1" x14ac:dyDescent="0.15">
      <c r="B133" s="69" t="str">
        <f t="shared" ref="B133" si="6">$B$5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33" s="68"/>
      <c r="D133" s="68"/>
      <c r="E133" s="68"/>
      <c r="F133" s="68"/>
      <c r="G133" s="68"/>
      <c r="H133" s="68"/>
      <c r="I133" s="68"/>
      <c r="J133" s="68"/>
      <c r="K133" s="17"/>
      <c r="L133" s="60"/>
      <c r="P133" s="22"/>
      <c r="Q133" s="22"/>
      <c r="R133" s="22"/>
      <c r="S133" s="22"/>
      <c r="T133" s="22"/>
      <c r="U133" s="22"/>
      <c r="V133" s="22"/>
    </row>
    <row r="134" spans="1:22" ht="18" customHeight="1" thickBot="1" x14ac:dyDescent="0.2">
      <c r="B134" s="68"/>
      <c r="C134" s="68"/>
      <c r="D134" s="68"/>
      <c r="E134" s="68"/>
      <c r="F134" s="68"/>
      <c r="G134" s="68"/>
      <c r="H134" s="68"/>
      <c r="I134" s="68"/>
      <c r="J134" s="68"/>
      <c r="K134" s="26" t="s">
        <v>145</v>
      </c>
      <c r="L134" s="25" t="str">
        <f>IF(A129&gt;'様式２ 返礼品明細(No.11～20)'!$L$6,"",'様式２ 返礼品明細(No.11～20)'!$L$6)</f>
        <v/>
      </c>
      <c r="N134" s="30" t="s">
        <v>146</v>
      </c>
      <c r="O134" s="67" t="s">
        <v>147</v>
      </c>
      <c r="P134" s="68"/>
      <c r="Q134" s="68"/>
      <c r="R134" s="68"/>
      <c r="S134" s="68"/>
      <c r="T134" s="68"/>
      <c r="U134" s="68"/>
      <c r="V134" s="68"/>
    </row>
    <row r="135" spans="1:22" ht="20.100000000000001" customHeight="1" thickTop="1" thickBot="1" x14ac:dyDescent="0.45">
      <c r="B135" s="85" t="s">
        <v>68</v>
      </c>
      <c r="C135" s="115"/>
      <c r="D135" s="115"/>
      <c r="E135" s="147"/>
      <c r="F135" s="148"/>
      <c r="G135" s="148"/>
      <c r="H135" s="149"/>
      <c r="I135" s="46" t="s">
        <v>158</v>
      </c>
      <c r="J135" s="144"/>
      <c r="K135" s="145"/>
      <c r="L135" s="146"/>
      <c r="P135" s="22"/>
      <c r="Q135" s="22"/>
      <c r="R135" s="22"/>
      <c r="S135" s="22"/>
      <c r="T135" s="22"/>
      <c r="U135" s="22"/>
      <c r="V135" s="22"/>
    </row>
    <row r="136" spans="1:22" ht="20.100000000000001" customHeight="1" thickTop="1" x14ac:dyDescent="0.4">
      <c r="B136" s="136" t="s">
        <v>166</v>
      </c>
      <c r="C136" s="110"/>
      <c r="D136" s="138"/>
      <c r="E136" s="47" t="s">
        <v>167</v>
      </c>
      <c r="F136" s="151"/>
      <c r="G136" s="151"/>
      <c r="H136" s="151"/>
      <c r="I136" s="38" t="s">
        <v>170</v>
      </c>
      <c r="J136" s="150"/>
      <c r="K136" s="80"/>
      <c r="L136" s="81"/>
      <c r="P136" s="22"/>
      <c r="Q136" s="22"/>
      <c r="R136" s="22"/>
      <c r="S136" s="22"/>
      <c r="T136" s="22"/>
      <c r="U136" s="22"/>
      <c r="V136" s="22"/>
    </row>
    <row r="137" spans="1:22" ht="20.100000000000001" customHeight="1" thickBot="1" x14ac:dyDescent="0.45">
      <c r="B137" s="136" t="s">
        <v>176</v>
      </c>
      <c r="C137" s="110"/>
      <c r="D137" s="138"/>
      <c r="E137" s="142"/>
      <c r="F137" s="143"/>
      <c r="G137" s="143"/>
      <c r="H137" s="143"/>
      <c r="I137" s="143"/>
      <c r="J137" s="48" t="s">
        <v>181</v>
      </c>
      <c r="K137" s="65"/>
      <c r="L137" s="40"/>
      <c r="N137" s="36" t="s">
        <v>177</v>
      </c>
      <c r="O137" s="23" t="s">
        <v>178</v>
      </c>
      <c r="P137" s="22"/>
      <c r="Q137" s="22"/>
      <c r="R137" s="22"/>
      <c r="S137" s="22"/>
      <c r="T137" s="22"/>
      <c r="U137" s="22"/>
      <c r="V137" s="22"/>
    </row>
    <row r="138" spans="1:22" ht="20.100000000000001" customHeight="1" thickTop="1" thickBot="1" x14ac:dyDescent="0.45">
      <c r="B138" s="122" t="s">
        <v>108</v>
      </c>
      <c r="C138" s="123"/>
      <c r="D138" s="123"/>
      <c r="E138" s="49" t="s">
        <v>168</v>
      </c>
      <c r="F138" s="50" t="str">
        <f>IF(E138="変　更","変更理由","")</f>
        <v/>
      </c>
      <c r="G138" s="134"/>
      <c r="H138" s="134"/>
      <c r="I138" s="134"/>
      <c r="J138" s="134"/>
      <c r="K138" s="134"/>
      <c r="L138" s="135"/>
      <c r="N138" s="36" t="s">
        <v>108</v>
      </c>
      <c r="O138" s="41" t="s">
        <v>116</v>
      </c>
      <c r="P138" s="64"/>
      <c r="Q138" s="64"/>
      <c r="R138" s="64"/>
      <c r="S138" s="64"/>
      <c r="T138" s="64"/>
      <c r="U138" s="64"/>
      <c r="V138" s="64"/>
    </row>
    <row r="139" spans="1:22" ht="16.5" customHeight="1" x14ac:dyDescent="0.4">
      <c r="B139" s="124" t="s">
        <v>111</v>
      </c>
      <c r="C139" s="125"/>
      <c r="D139" s="125"/>
      <c r="E139" s="126"/>
      <c r="F139" s="126"/>
      <c r="G139" s="126"/>
      <c r="H139" s="126"/>
      <c r="I139" s="126"/>
      <c r="J139" s="126"/>
      <c r="K139" s="126"/>
      <c r="L139" s="127"/>
      <c r="N139" s="61"/>
      <c r="O139" s="64"/>
      <c r="P139" s="64"/>
      <c r="Q139" s="64"/>
      <c r="R139" s="64"/>
      <c r="S139" s="64"/>
      <c r="T139" s="64"/>
      <c r="U139" s="64"/>
      <c r="V139" s="64"/>
    </row>
    <row r="140" spans="1:22" ht="51.75" customHeight="1" thickBot="1" x14ac:dyDescent="0.45">
      <c r="B140" s="128" t="s">
        <v>199</v>
      </c>
      <c r="C140" s="129"/>
      <c r="D140" s="130" t="str">
        <f>VLOOKUP(B140,'地場産品基準、関連資料'!$A$3:$B$16,2,FALSE)</f>
        <v>　　　</v>
      </c>
      <c r="E140" s="131"/>
      <c r="F140" s="132"/>
      <c r="G140" s="132"/>
      <c r="H140" s="132"/>
      <c r="I140" s="132"/>
      <c r="J140" s="132"/>
      <c r="K140" s="132"/>
      <c r="L140" s="133"/>
      <c r="N140" s="36" t="s">
        <v>139</v>
      </c>
      <c r="O140" s="161" t="s">
        <v>153</v>
      </c>
      <c r="P140" s="162"/>
      <c r="Q140" s="162"/>
      <c r="R140" s="162"/>
      <c r="S140" s="162"/>
      <c r="T140" s="162"/>
      <c r="U140" s="162"/>
      <c r="V140" s="162"/>
    </row>
    <row r="141" spans="1:22" ht="14.1" customHeight="1" thickTop="1" x14ac:dyDescent="0.4">
      <c r="B141" s="85" t="s">
        <v>0</v>
      </c>
      <c r="C141" s="86"/>
      <c r="D141" s="87"/>
      <c r="E141" s="88"/>
      <c r="F141" s="119" t="s">
        <v>43</v>
      </c>
      <c r="G141" s="120"/>
      <c r="H141" s="120"/>
      <c r="I141" s="120"/>
      <c r="J141" s="120"/>
      <c r="K141" s="120"/>
      <c r="L141" s="121"/>
      <c r="O141" s="23" t="s">
        <v>162</v>
      </c>
      <c r="P141" s="22"/>
      <c r="Q141" s="22"/>
      <c r="R141" s="22"/>
      <c r="S141" s="22"/>
      <c r="T141" s="22"/>
      <c r="U141" s="22"/>
      <c r="V141" s="22"/>
    </row>
    <row r="142" spans="1:22" ht="20.100000000000001" customHeight="1" thickBot="1" x14ac:dyDescent="0.45">
      <c r="B142" s="94" t="s">
        <v>1</v>
      </c>
      <c r="C142" s="95"/>
      <c r="D142" s="95"/>
      <c r="E142" s="96"/>
      <c r="F142" s="116"/>
      <c r="G142" s="117"/>
      <c r="H142" s="117"/>
      <c r="I142" s="117"/>
      <c r="J142" s="117"/>
      <c r="K142" s="117"/>
      <c r="L142" s="118"/>
      <c r="N142" s="36" t="s">
        <v>1</v>
      </c>
      <c r="O142" s="23" t="s">
        <v>160</v>
      </c>
      <c r="P142" s="22"/>
      <c r="Q142" s="22"/>
      <c r="R142" s="22"/>
      <c r="S142" s="22"/>
      <c r="T142" s="22"/>
      <c r="U142" s="22"/>
      <c r="V142" s="22"/>
    </row>
    <row r="143" spans="1:22" ht="20.100000000000001" customHeight="1" thickTop="1" x14ac:dyDescent="0.4">
      <c r="B143" s="136" t="s">
        <v>2</v>
      </c>
      <c r="C143" s="137"/>
      <c r="D143" s="137"/>
      <c r="E143" s="138"/>
      <c r="F143" s="97"/>
      <c r="G143" s="97"/>
      <c r="H143" s="97"/>
      <c r="I143" s="97"/>
      <c r="J143" s="97"/>
      <c r="K143" s="97"/>
      <c r="L143" s="98"/>
      <c r="N143" s="36" t="s">
        <v>163</v>
      </c>
      <c r="O143" s="23" t="s">
        <v>161</v>
      </c>
      <c r="P143" s="22"/>
      <c r="Q143" s="22"/>
      <c r="R143" s="22"/>
      <c r="S143" s="22"/>
      <c r="T143" s="22"/>
      <c r="U143" s="22"/>
      <c r="V143" s="22"/>
    </row>
    <row r="144" spans="1:22" ht="24" customHeight="1" x14ac:dyDescent="0.4">
      <c r="B144" s="92" t="s">
        <v>40</v>
      </c>
      <c r="C144" s="137"/>
      <c r="D144" s="137"/>
      <c r="E144" s="138"/>
      <c r="F144" s="114"/>
      <c r="G144" s="166"/>
      <c r="H144" s="112" t="s">
        <v>41</v>
      </c>
      <c r="I144" s="163"/>
      <c r="J144" s="164"/>
      <c r="K144" s="164"/>
      <c r="L144" s="165"/>
      <c r="N144" s="36" t="s">
        <v>140</v>
      </c>
      <c r="O144" s="23" t="s">
        <v>117</v>
      </c>
      <c r="P144" s="22"/>
      <c r="Q144" s="22"/>
      <c r="R144" s="22"/>
      <c r="S144" s="22"/>
      <c r="T144" s="22"/>
      <c r="U144" s="22"/>
      <c r="V144" s="22"/>
    </row>
    <row r="145" spans="2:22" ht="23.1" customHeight="1" x14ac:dyDescent="0.4">
      <c r="B145" s="136" t="s">
        <v>3</v>
      </c>
      <c r="C145" s="137"/>
      <c r="D145" s="137"/>
      <c r="E145" s="138"/>
      <c r="F145" s="114"/>
      <c r="G145" s="110"/>
      <c r="H145" s="112" t="s">
        <v>182</v>
      </c>
      <c r="I145" s="113"/>
      <c r="J145" s="139"/>
      <c r="K145" s="139"/>
      <c r="L145" s="140"/>
      <c r="N145" s="36" t="s">
        <v>141</v>
      </c>
      <c r="O145" s="23" t="s">
        <v>118</v>
      </c>
      <c r="P145" s="22"/>
      <c r="Q145" s="22"/>
      <c r="R145" s="22"/>
      <c r="S145" s="22"/>
      <c r="T145" s="22"/>
      <c r="U145" s="22"/>
      <c r="V145" s="22"/>
    </row>
    <row r="146" spans="2:22" ht="20.100000000000001" customHeight="1" x14ac:dyDescent="0.4">
      <c r="B146" s="136" t="s">
        <v>37</v>
      </c>
      <c r="C146" s="137"/>
      <c r="D146" s="137"/>
      <c r="E146" s="138"/>
      <c r="F146" s="141"/>
      <c r="G146" s="110"/>
      <c r="H146" s="112" t="s">
        <v>134</v>
      </c>
      <c r="I146" s="113"/>
      <c r="J146" s="114"/>
      <c r="K146" s="114"/>
      <c r="L146" s="100"/>
      <c r="N146" s="62" t="s">
        <v>172</v>
      </c>
      <c r="O146" s="23" t="s">
        <v>119</v>
      </c>
      <c r="Q146" s="22"/>
      <c r="R146" s="22"/>
      <c r="S146" s="22"/>
      <c r="T146" s="22"/>
      <c r="U146" s="22"/>
      <c r="V146" s="22"/>
    </row>
    <row r="147" spans="2:22" ht="24" customHeight="1" x14ac:dyDescent="0.4">
      <c r="B147" s="92" t="s">
        <v>110</v>
      </c>
      <c r="C147" s="80"/>
      <c r="D147" s="80"/>
      <c r="E147" s="93"/>
      <c r="F147" s="99"/>
      <c r="G147" s="110"/>
      <c r="H147" s="112" t="s">
        <v>69</v>
      </c>
      <c r="I147" s="138"/>
      <c r="J147" s="99"/>
      <c r="K147" s="99"/>
      <c r="L147" s="100"/>
      <c r="N147" s="36" t="s">
        <v>174</v>
      </c>
      <c r="O147" s="23" t="s">
        <v>175</v>
      </c>
      <c r="P147" s="63"/>
      <c r="Q147" s="63"/>
      <c r="R147" s="63"/>
      <c r="S147" s="63"/>
      <c r="T147" s="63"/>
      <c r="U147" s="63"/>
      <c r="V147" s="63"/>
    </row>
    <row r="148" spans="2:22" ht="24" customHeight="1" x14ac:dyDescent="0.4">
      <c r="B148" s="92" t="s">
        <v>157</v>
      </c>
      <c r="C148" s="137"/>
      <c r="D148" s="137"/>
      <c r="E148" s="138"/>
      <c r="F148" s="114"/>
      <c r="G148" s="110"/>
      <c r="H148" s="110"/>
      <c r="I148" s="110"/>
      <c r="J148" s="110"/>
      <c r="K148" s="110"/>
      <c r="L148" s="100"/>
      <c r="N148" s="62" t="s">
        <v>171</v>
      </c>
      <c r="O148" s="105" t="s">
        <v>137</v>
      </c>
      <c r="P148" s="68"/>
      <c r="Q148" s="68"/>
      <c r="R148" s="68"/>
      <c r="S148" s="68"/>
      <c r="T148" s="68"/>
      <c r="U148" s="68"/>
      <c r="V148" s="68"/>
    </row>
    <row r="149" spans="2:22" ht="30" customHeight="1" x14ac:dyDescent="0.4">
      <c r="B149" s="89" t="s">
        <v>148</v>
      </c>
      <c r="C149" s="90"/>
      <c r="D149" s="90"/>
      <c r="E149" s="91"/>
      <c r="F149" s="158"/>
      <c r="G149" s="159"/>
      <c r="H149" s="159"/>
      <c r="I149" s="159"/>
      <c r="J149" s="159"/>
      <c r="K149" s="159"/>
      <c r="L149" s="160"/>
      <c r="O149" s="68"/>
      <c r="P149" s="68"/>
      <c r="Q149" s="68"/>
      <c r="R149" s="68"/>
      <c r="S149" s="68"/>
      <c r="T149" s="68"/>
      <c r="U149" s="68"/>
      <c r="V149" s="68"/>
    </row>
    <row r="150" spans="2:22" ht="20.100000000000001" customHeight="1" x14ac:dyDescent="0.4">
      <c r="B150" s="152" t="s">
        <v>165</v>
      </c>
      <c r="C150" s="153"/>
      <c r="D150" s="153"/>
      <c r="E150" s="154"/>
      <c r="F150" s="155" t="s">
        <v>164</v>
      </c>
      <c r="G150" s="156"/>
      <c r="H150" s="156"/>
      <c r="I150" s="156"/>
      <c r="J150" s="156"/>
      <c r="K150" s="156"/>
      <c r="L150" s="157"/>
      <c r="O150" s="68"/>
      <c r="P150" s="68"/>
      <c r="Q150" s="68"/>
      <c r="R150" s="68"/>
      <c r="S150" s="68"/>
      <c r="T150" s="68"/>
      <c r="U150" s="68"/>
      <c r="V150" s="68"/>
    </row>
    <row r="151" spans="2:22" ht="20.100000000000001" customHeight="1" thickBot="1" x14ac:dyDescent="0.45">
      <c r="B151" s="101" t="s">
        <v>173</v>
      </c>
      <c r="C151" s="102"/>
      <c r="D151" s="102"/>
      <c r="E151" s="102"/>
      <c r="F151" s="103"/>
      <c r="G151" s="103"/>
      <c r="H151" s="103"/>
      <c r="I151" s="103"/>
      <c r="J151" s="103"/>
      <c r="K151" s="103"/>
      <c r="L151" s="104"/>
      <c r="N151" s="36" t="s">
        <v>142</v>
      </c>
      <c r="O151" s="23" t="s">
        <v>122</v>
      </c>
      <c r="P151" s="22"/>
      <c r="Q151" s="22"/>
      <c r="R151" s="22"/>
      <c r="S151" s="22"/>
      <c r="T151" s="22"/>
      <c r="U151" s="22"/>
      <c r="V151" s="22"/>
    </row>
    <row r="152" spans="2:22" ht="6" customHeight="1" thickBot="1" x14ac:dyDescent="0.45">
      <c r="P152" s="22"/>
      <c r="Q152" s="22"/>
      <c r="R152" s="22"/>
      <c r="S152" s="22"/>
      <c r="T152" s="22"/>
      <c r="U152" s="22"/>
      <c r="V152" s="22"/>
    </row>
    <row r="153" spans="2:22" ht="20.100000000000001" customHeight="1" x14ac:dyDescent="0.4">
      <c r="B153" s="107" t="str">
        <f t="shared" ref="B153" si="7">$B$25</f>
        <v xml:space="preserve"> 返礼品の詳細を把握させていただくため、以下の問いに回答を記載願います。</v>
      </c>
      <c r="C153" s="108"/>
      <c r="D153" s="108"/>
      <c r="E153" s="108"/>
      <c r="F153" s="108"/>
      <c r="G153" s="108"/>
      <c r="H153" s="108"/>
      <c r="I153" s="108"/>
      <c r="J153" s="108"/>
      <c r="K153" s="108"/>
      <c r="L153" s="109"/>
      <c r="P153" s="21"/>
      <c r="Q153" s="21"/>
      <c r="R153" s="21"/>
      <c r="S153" s="21"/>
      <c r="T153" s="21"/>
      <c r="U153" s="21"/>
      <c r="V153" s="21"/>
    </row>
    <row r="154" spans="2:22" ht="50.1" customHeight="1" x14ac:dyDescent="0.4">
      <c r="B154" s="15" t="s">
        <v>53</v>
      </c>
      <c r="C154" s="76" t="e">
        <f>VLOOKUP(B140,'地場産品基準、関連資料'!$A$3:$F$15,4,FALSE)</f>
        <v>#N/A</v>
      </c>
      <c r="D154" s="77"/>
      <c r="E154" s="77"/>
      <c r="F154" s="77"/>
      <c r="G154" s="77"/>
      <c r="H154" s="77"/>
      <c r="I154" s="77"/>
      <c r="J154" s="77"/>
      <c r="K154" s="77"/>
      <c r="L154" s="78"/>
      <c r="N154" s="70" t="s">
        <v>78</v>
      </c>
      <c r="O154" s="105" t="e">
        <f>VLOOKUP(B140,'地場産品基準、関連資料'!$A$3:$J$15,8,FALSE)</f>
        <v>#N/A</v>
      </c>
      <c r="P154" s="73"/>
      <c r="Q154" s="73"/>
      <c r="R154" s="73"/>
      <c r="S154" s="73"/>
      <c r="T154" s="73"/>
      <c r="U154" s="73"/>
      <c r="V154" s="73"/>
    </row>
    <row r="155" spans="2:22" ht="45" customHeight="1" x14ac:dyDescent="0.4">
      <c r="B155" s="15" t="s">
        <v>50</v>
      </c>
      <c r="C155" s="106"/>
      <c r="D155" s="80"/>
      <c r="E155" s="80"/>
      <c r="F155" s="80"/>
      <c r="G155" s="80"/>
      <c r="H155" s="80"/>
      <c r="I155" s="80"/>
      <c r="J155" s="80"/>
      <c r="K155" s="80"/>
      <c r="L155" s="81"/>
      <c r="N155" s="71"/>
      <c r="O155" s="73"/>
      <c r="P155" s="73"/>
      <c r="Q155" s="73"/>
      <c r="R155" s="73"/>
      <c r="S155" s="73"/>
      <c r="T155" s="73"/>
      <c r="U155" s="73"/>
      <c r="V155" s="73"/>
    </row>
    <row r="156" spans="2:22" ht="50.1" customHeight="1" x14ac:dyDescent="0.4">
      <c r="B156" s="15" t="s">
        <v>54</v>
      </c>
      <c r="C156" s="76" t="e">
        <f>VLOOKUP(B140,'地場産品基準、関連資料'!$A$3:$F$15,5,FALSE)</f>
        <v>#N/A</v>
      </c>
      <c r="D156" s="77"/>
      <c r="E156" s="77"/>
      <c r="F156" s="77"/>
      <c r="G156" s="77"/>
      <c r="H156" s="77"/>
      <c r="I156" s="77"/>
      <c r="J156" s="77"/>
      <c r="K156" s="77"/>
      <c r="L156" s="78"/>
      <c r="M156" s="17"/>
      <c r="N156" s="70" t="s">
        <v>79</v>
      </c>
      <c r="O156" s="72" t="e">
        <f>VLOOKUP(B140,'地場産品基準、関連資料'!$A$3:$J$15,9,FALSE)</f>
        <v>#N/A</v>
      </c>
      <c r="P156" s="73"/>
      <c r="Q156" s="73"/>
      <c r="R156" s="73"/>
      <c r="S156" s="73"/>
      <c r="T156" s="73"/>
      <c r="U156" s="73"/>
      <c r="V156" s="73"/>
    </row>
    <row r="157" spans="2:22" ht="45" customHeight="1" x14ac:dyDescent="0.4">
      <c r="B157" s="15" t="s">
        <v>50</v>
      </c>
      <c r="C157" s="79"/>
      <c r="D157" s="80"/>
      <c r="E157" s="80"/>
      <c r="F157" s="80"/>
      <c r="G157" s="80"/>
      <c r="H157" s="80"/>
      <c r="I157" s="80"/>
      <c r="J157" s="80"/>
      <c r="K157" s="80"/>
      <c r="L157" s="81"/>
      <c r="N157" s="71"/>
      <c r="O157" s="73"/>
      <c r="P157" s="73"/>
      <c r="Q157" s="73"/>
      <c r="R157" s="73"/>
      <c r="S157" s="73"/>
      <c r="T157" s="73"/>
      <c r="U157" s="73"/>
      <c r="V157" s="73"/>
    </row>
    <row r="158" spans="2:22" ht="49.5" customHeight="1" x14ac:dyDescent="0.4">
      <c r="B158" s="15" t="s">
        <v>55</v>
      </c>
      <c r="C158" s="76" t="e">
        <f>VLOOKUP(B140,'地場産品基準、関連資料'!$A$3:$F$15,6,FALSE)</f>
        <v>#N/A</v>
      </c>
      <c r="D158" s="77"/>
      <c r="E158" s="77"/>
      <c r="F158" s="77"/>
      <c r="G158" s="77"/>
      <c r="H158" s="77"/>
      <c r="I158" s="77"/>
      <c r="J158" s="77"/>
      <c r="K158" s="77"/>
      <c r="L158" s="78"/>
      <c r="M158" s="17"/>
      <c r="N158" s="70" t="s">
        <v>80</v>
      </c>
      <c r="O158" s="72" t="e">
        <f>VLOOKUP(B140,'地場産品基準、関連資料'!$A$3:$J$15,10,FALSE)</f>
        <v>#N/A</v>
      </c>
      <c r="P158" s="74"/>
      <c r="Q158" s="74"/>
      <c r="R158" s="74"/>
      <c r="S158" s="74"/>
      <c r="T158" s="74"/>
      <c r="U158" s="75"/>
      <c r="V158" s="75"/>
    </row>
    <row r="159" spans="2:22" ht="45" customHeight="1" thickBot="1" x14ac:dyDescent="0.45">
      <c r="B159" s="16" t="s">
        <v>50</v>
      </c>
      <c r="C159" s="82"/>
      <c r="D159" s="83"/>
      <c r="E159" s="83"/>
      <c r="F159" s="83"/>
      <c r="G159" s="83"/>
      <c r="H159" s="83"/>
      <c r="I159" s="83"/>
      <c r="J159" s="83"/>
      <c r="K159" s="83"/>
      <c r="L159" s="84"/>
      <c r="N159" s="71"/>
      <c r="O159" s="75"/>
      <c r="P159" s="75"/>
      <c r="Q159" s="75"/>
      <c r="R159" s="75"/>
      <c r="S159" s="75"/>
      <c r="T159" s="75"/>
      <c r="U159" s="75"/>
      <c r="V159" s="75"/>
    </row>
    <row r="161" spans="1:22" ht="15" customHeight="1" x14ac:dyDescent="0.4">
      <c r="A161" s="27">
        <f>+A129+1</f>
        <v>16</v>
      </c>
      <c r="K161" s="111" t="str">
        <f>IF(A161&gt;$L$6," ",A161&amp;"/"&amp;L166)</f>
        <v>16/</v>
      </c>
      <c r="L161" s="71"/>
      <c r="N161" s="23" t="s">
        <v>149</v>
      </c>
      <c r="P161" s="22"/>
      <c r="Q161" s="22"/>
      <c r="R161" s="22"/>
      <c r="S161" s="22"/>
      <c r="T161" s="22"/>
      <c r="U161" s="22"/>
      <c r="V161" s="22"/>
    </row>
    <row r="162" spans="1:22" ht="9.75" customHeight="1" x14ac:dyDescent="0.4">
      <c r="P162" s="22"/>
      <c r="Q162" s="22"/>
      <c r="R162" s="22"/>
      <c r="S162" s="22"/>
      <c r="T162" s="22"/>
      <c r="U162" s="22"/>
      <c r="V162" s="22"/>
    </row>
    <row r="163" spans="1:22" ht="15" customHeight="1" x14ac:dyDescent="0.4">
      <c r="C163" s="19"/>
      <c r="D163" s="19"/>
      <c r="E163" s="19"/>
      <c r="F163" s="19"/>
      <c r="G163" s="24" t="s">
        <v>107</v>
      </c>
      <c r="H163" s="19"/>
      <c r="I163" s="19"/>
      <c r="J163" s="19"/>
      <c r="K163" s="19"/>
      <c r="L163" s="19"/>
      <c r="P163" s="22"/>
      <c r="Q163" s="22"/>
      <c r="R163" s="22"/>
      <c r="S163" s="22"/>
      <c r="T163" s="22"/>
      <c r="U163" s="22"/>
      <c r="V163" s="22"/>
    </row>
    <row r="164" spans="1:22" ht="15" customHeight="1" x14ac:dyDescent="0.15">
      <c r="B164" s="19"/>
      <c r="C164" s="19"/>
      <c r="D164" s="19"/>
      <c r="E164" s="19"/>
      <c r="F164" s="19"/>
      <c r="G164" s="19"/>
      <c r="H164" s="19"/>
      <c r="I164" s="19"/>
      <c r="J164" s="177">
        <f>IF(A161&gt;$L$6," ",'様式２ 返礼品明細(No.11～20)'!$J$4)</f>
        <v>45961</v>
      </c>
      <c r="K164" s="178">
        <f>IF(K166="","",'様式２ 返礼品明細(No.11～20)'!$J$4)</f>
        <v>45961</v>
      </c>
      <c r="L164" s="178" t="str">
        <f>IF(L166="","",'様式２ 返礼品明細(No.11～20)'!$J$4)</f>
        <v/>
      </c>
      <c r="P164" s="22"/>
      <c r="Q164" s="22"/>
      <c r="R164" s="22"/>
      <c r="S164" s="22"/>
      <c r="T164" s="22"/>
      <c r="U164" s="22"/>
      <c r="V164" s="22"/>
    </row>
    <row r="165" spans="1:22" ht="27" customHeight="1" x14ac:dyDescent="0.15">
      <c r="B165" s="69" t="str">
        <f t="shared" ref="B165" si="8">$B$5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65" s="68"/>
      <c r="D165" s="68"/>
      <c r="E165" s="68"/>
      <c r="F165" s="68"/>
      <c r="G165" s="68"/>
      <c r="H165" s="68"/>
      <c r="I165" s="68"/>
      <c r="J165" s="68"/>
      <c r="K165" s="17"/>
      <c r="L165" s="60"/>
      <c r="P165" s="22"/>
      <c r="Q165" s="22"/>
      <c r="R165" s="22"/>
      <c r="S165" s="22"/>
      <c r="T165" s="22"/>
      <c r="U165" s="22"/>
      <c r="V165" s="22"/>
    </row>
    <row r="166" spans="1:22" ht="18" customHeight="1" thickBot="1" x14ac:dyDescent="0.2">
      <c r="B166" s="68"/>
      <c r="C166" s="68"/>
      <c r="D166" s="68"/>
      <c r="E166" s="68"/>
      <c r="F166" s="68"/>
      <c r="G166" s="68"/>
      <c r="H166" s="68"/>
      <c r="I166" s="68"/>
      <c r="J166" s="68"/>
      <c r="K166" s="26" t="s">
        <v>145</v>
      </c>
      <c r="L166" s="25" t="str">
        <f>IF(A161&gt;'様式２ 返礼品明細(No.11～20)'!$L$6,"",'様式２ 返礼品明細(No.11～20)'!$L$6)</f>
        <v/>
      </c>
      <c r="N166" s="30" t="s">
        <v>146</v>
      </c>
      <c r="O166" s="67" t="s">
        <v>147</v>
      </c>
      <c r="P166" s="68"/>
      <c r="Q166" s="68"/>
      <c r="R166" s="68"/>
      <c r="S166" s="68"/>
      <c r="T166" s="68"/>
      <c r="U166" s="68"/>
      <c r="V166" s="68"/>
    </row>
    <row r="167" spans="1:22" ht="20.100000000000001" customHeight="1" thickTop="1" thickBot="1" x14ac:dyDescent="0.45">
      <c r="B167" s="85" t="s">
        <v>68</v>
      </c>
      <c r="C167" s="115"/>
      <c r="D167" s="115"/>
      <c r="E167" s="147"/>
      <c r="F167" s="148"/>
      <c r="G167" s="148"/>
      <c r="H167" s="149"/>
      <c r="I167" s="46" t="s">
        <v>158</v>
      </c>
      <c r="J167" s="144"/>
      <c r="K167" s="145"/>
      <c r="L167" s="146"/>
      <c r="P167" s="22"/>
      <c r="Q167" s="22"/>
      <c r="R167" s="22"/>
      <c r="S167" s="22"/>
      <c r="T167" s="22"/>
      <c r="U167" s="22"/>
      <c r="V167" s="22"/>
    </row>
    <row r="168" spans="1:22" ht="20.100000000000001" customHeight="1" thickTop="1" x14ac:dyDescent="0.4">
      <c r="B168" s="136" t="s">
        <v>166</v>
      </c>
      <c r="C168" s="110"/>
      <c r="D168" s="138"/>
      <c r="E168" s="47" t="s">
        <v>167</v>
      </c>
      <c r="F168" s="151"/>
      <c r="G168" s="151"/>
      <c r="H168" s="151"/>
      <c r="I168" s="38" t="s">
        <v>170</v>
      </c>
      <c r="J168" s="150"/>
      <c r="K168" s="80"/>
      <c r="L168" s="81"/>
      <c r="P168" s="22"/>
      <c r="Q168" s="22"/>
      <c r="R168" s="22"/>
      <c r="S168" s="22"/>
      <c r="T168" s="22"/>
      <c r="U168" s="22"/>
      <c r="V168" s="22"/>
    </row>
    <row r="169" spans="1:22" ht="20.100000000000001" customHeight="1" thickBot="1" x14ac:dyDescent="0.45">
      <c r="B169" s="136" t="s">
        <v>176</v>
      </c>
      <c r="C169" s="110"/>
      <c r="D169" s="138"/>
      <c r="E169" s="142"/>
      <c r="F169" s="143"/>
      <c r="G169" s="143"/>
      <c r="H169" s="143"/>
      <c r="I169" s="143"/>
      <c r="J169" s="48" t="s">
        <v>181</v>
      </c>
      <c r="K169" s="65"/>
      <c r="L169" s="40"/>
      <c r="N169" s="36" t="s">
        <v>177</v>
      </c>
      <c r="O169" s="23" t="s">
        <v>178</v>
      </c>
      <c r="P169" s="22"/>
      <c r="Q169" s="22"/>
      <c r="R169" s="22"/>
      <c r="S169" s="22"/>
      <c r="T169" s="22"/>
      <c r="U169" s="22"/>
      <c r="V169" s="22"/>
    </row>
    <row r="170" spans="1:22" ht="20.100000000000001" customHeight="1" thickTop="1" thickBot="1" x14ac:dyDescent="0.45">
      <c r="B170" s="122" t="s">
        <v>108</v>
      </c>
      <c r="C170" s="123"/>
      <c r="D170" s="123"/>
      <c r="E170" s="49" t="s">
        <v>168</v>
      </c>
      <c r="F170" s="50" t="str">
        <f>IF(E170="変　更","変更理由","")</f>
        <v/>
      </c>
      <c r="G170" s="134"/>
      <c r="H170" s="134"/>
      <c r="I170" s="134"/>
      <c r="J170" s="134"/>
      <c r="K170" s="134"/>
      <c r="L170" s="135"/>
      <c r="N170" s="36" t="s">
        <v>108</v>
      </c>
      <c r="O170" s="41" t="s">
        <v>116</v>
      </c>
      <c r="P170" s="64"/>
      <c r="Q170" s="64"/>
      <c r="R170" s="64"/>
      <c r="S170" s="64"/>
      <c r="T170" s="64"/>
      <c r="U170" s="64"/>
      <c r="V170" s="64"/>
    </row>
    <row r="171" spans="1:22" ht="16.5" customHeight="1" x14ac:dyDescent="0.4">
      <c r="B171" s="124" t="s">
        <v>111</v>
      </c>
      <c r="C171" s="125"/>
      <c r="D171" s="125"/>
      <c r="E171" s="126"/>
      <c r="F171" s="126"/>
      <c r="G171" s="126"/>
      <c r="H171" s="126"/>
      <c r="I171" s="126"/>
      <c r="J171" s="126"/>
      <c r="K171" s="126"/>
      <c r="L171" s="127"/>
      <c r="N171" s="61"/>
      <c r="O171" s="64"/>
      <c r="P171" s="64"/>
      <c r="Q171" s="64"/>
      <c r="R171" s="64"/>
      <c r="S171" s="64"/>
      <c r="T171" s="64"/>
      <c r="U171" s="64"/>
      <c r="V171" s="64"/>
    </row>
    <row r="172" spans="1:22" ht="51.75" customHeight="1" thickBot="1" x14ac:dyDescent="0.45">
      <c r="B172" s="128" t="s">
        <v>199</v>
      </c>
      <c r="C172" s="129"/>
      <c r="D172" s="130" t="str">
        <f>VLOOKUP(B172,'地場産品基準、関連資料'!$A$3:$B$16,2,FALSE)</f>
        <v>　　　</v>
      </c>
      <c r="E172" s="131"/>
      <c r="F172" s="132"/>
      <c r="G172" s="132"/>
      <c r="H172" s="132"/>
      <c r="I172" s="132"/>
      <c r="J172" s="132"/>
      <c r="K172" s="132"/>
      <c r="L172" s="133"/>
      <c r="N172" s="36" t="s">
        <v>139</v>
      </c>
      <c r="O172" s="161" t="s">
        <v>153</v>
      </c>
      <c r="P172" s="162"/>
      <c r="Q172" s="162"/>
      <c r="R172" s="162"/>
      <c r="S172" s="162"/>
      <c r="T172" s="162"/>
      <c r="U172" s="162"/>
      <c r="V172" s="162"/>
    </row>
    <row r="173" spans="1:22" ht="14.1" customHeight="1" thickTop="1" x14ac:dyDescent="0.4">
      <c r="B173" s="85" t="s">
        <v>0</v>
      </c>
      <c r="C173" s="86"/>
      <c r="D173" s="87"/>
      <c r="E173" s="88"/>
      <c r="F173" s="119" t="s">
        <v>43</v>
      </c>
      <c r="G173" s="120"/>
      <c r="H173" s="120"/>
      <c r="I173" s="120"/>
      <c r="J173" s="120"/>
      <c r="K173" s="120"/>
      <c r="L173" s="121"/>
      <c r="O173" s="23" t="s">
        <v>162</v>
      </c>
      <c r="P173" s="22"/>
      <c r="Q173" s="22"/>
      <c r="R173" s="22"/>
      <c r="S173" s="22"/>
      <c r="T173" s="22"/>
      <c r="U173" s="22"/>
      <c r="V173" s="22"/>
    </row>
    <row r="174" spans="1:22" ht="20.100000000000001" customHeight="1" thickBot="1" x14ac:dyDescent="0.45">
      <c r="B174" s="94" t="s">
        <v>1</v>
      </c>
      <c r="C174" s="95"/>
      <c r="D174" s="95"/>
      <c r="E174" s="96"/>
      <c r="F174" s="116"/>
      <c r="G174" s="117"/>
      <c r="H174" s="117"/>
      <c r="I174" s="117"/>
      <c r="J174" s="117"/>
      <c r="K174" s="117"/>
      <c r="L174" s="118"/>
      <c r="N174" s="36" t="s">
        <v>1</v>
      </c>
      <c r="O174" s="23" t="s">
        <v>160</v>
      </c>
      <c r="P174" s="22"/>
      <c r="Q174" s="22"/>
      <c r="R174" s="22"/>
      <c r="S174" s="22"/>
      <c r="T174" s="22"/>
      <c r="U174" s="22"/>
      <c r="V174" s="22"/>
    </row>
    <row r="175" spans="1:22" ht="20.100000000000001" customHeight="1" thickTop="1" x14ac:dyDescent="0.4">
      <c r="B175" s="136" t="s">
        <v>2</v>
      </c>
      <c r="C175" s="137"/>
      <c r="D175" s="137"/>
      <c r="E175" s="138"/>
      <c r="F175" s="97"/>
      <c r="G175" s="97"/>
      <c r="H175" s="97"/>
      <c r="I175" s="97"/>
      <c r="J175" s="97"/>
      <c r="K175" s="97"/>
      <c r="L175" s="98"/>
      <c r="N175" s="36" t="s">
        <v>163</v>
      </c>
      <c r="O175" s="23" t="s">
        <v>161</v>
      </c>
      <c r="P175" s="22"/>
      <c r="Q175" s="22"/>
      <c r="R175" s="22"/>
      <c r="S175" s="22"/>
      <c r="T175" s="22"/>
      <c r="U175" s="22"/>
      <c r="V175" s="22"/>
    </row>
    <row r="176" spans="1:22" ht="24" customHeight="1" x14ac:dyDescent="0.4">
      <c r="B176" s="92" t="s">
        <v>40</v>
      </c>
      <c r="C176" s="137"/>
      <c r="D176" s="137"/>
      <c r="E176" s="138"/>
      <c r="F176" s="114"/>
      <c r="G176" s="166"/>
      <c r="H176" s="112" t="s">
        <v>41</v>
      </c>
      <c r="I176" s="163"/>
      <c r="J176" s="164"/>
      <c r="K176" s="164"/>
      <c r="L176" s="165"/>
      <c r="N176" s="36" t="s">
        <v>140</v>
      </c>
      <c r="O176" s="23" t="s">
        <v>117</v>
      </c>
      <c r="P176" s="22"/>
      <c r="Q176" s="22"/>
      <c r="R176" s="22"/>
      <c r="S176" s="22"/>
      <c r="T176" s="22"/>
      <c r="U176" s="22"/>
      <c r="V176" s="22"/>
    </row>
    <row r="177" spans="2:22" ht="23.1" customHeight="1" x14ac:dyDescent="0.4">
      <c r="B177" s="136" t="s">
        <v>3</v>
      </c>
      <c r="C177" s="137"/>
      <c r="D177" s="137"/>
      <c r="E177" s="138"/>
      <c r="F177" s="114"/>
      <c r="G177" s="110"/>
      <c r="H177" s="112" t="s">
        <v>182</v>
      </c>
      <c r="I177" s="113"/>
      <c r="J177" s="139"/>
      <c r="K177" s="139"/>
      <c r="L177" s="140"/>
      <c r="N177" s="36" t="s">
        <v>141</v>
      </c>
      <c r="O177" s="23" t="s">
        <v>118</v>
      </c>
      <c r="P177" s="22"/>
      <c r="Q177" s="22"/>
      <c r="R177" s="22"/>
      <c r="S177" s="22"/>
      <c r="T177" s="22"/>
      <c r="U177" s="22"/>
      <c r="V177" s="22"/>
    </row>
    <row r="178" spans="2:22" ht="20.100000000000001" customHeight="1" x14ac:dyDescent="0.4">
      <c r="B178" s="136" t="s">
        <v>37</v>
      </c>
      <c r="C178" s="137"/>
      <c r="D178" s="137"/>
      <c r="E178" s="138"/>
      <c r="F178" s="141"/>
      <c r="G178" s="110"/>
      <c r="H178" s="112" t="s">
        <v>134</v>
      </c>
      <c r="I178" s="113"/>
      <c r="J178" s="114"/>
      <c r="K178" s="114"/>
      <c r="L178" s="100"/>
      <c r="N178" s="62" t="s">
        <v>172</v>
      </c>
      <c r="O178" s="23" t="s">
        <v>119</v>
      </c>
      <c r="Q178" s="22"/>
      <c r="R178" s="22"/>
      <c r="S178" s="22"/>
      <c r="T178" s="22"/>
      <c r="U178" s="22"/>
      <c r="V178" s="22"/>
    </row>
    <row r="179" spans="2:22" ht="24" customHeight="1" x14ac:dyDescent="0.4">
      <c r="B179" s="92" t="s">
        <v>110</v>
      </c>
      <c r="C179" s="80"/>
      <c r="D179" s="80"/>
      <c r="E179" s="93"/>
      <c r="F179" s="99"/>
      <c r="G179" s="110"/>
      <c r="H179" s="112" t="s">
        <v>69</v>
      </c>
      <c r="I179" s="138"/>
      <c r="J179" s="99"/>
      <c r="K179" s="99"/>
      <c r="L179" s="100"/>
      <c r="N179" s="36" t="s">
        <v>174</v>
      </c>
      <c r="O179" s="23" t="s">
        <v>175</v>
      </c>
      <c r="P179" s="63"/>
      <c r="Q179" s="63"/>
      <c r="R179" s="63"/>
      <c r="S179" s="63"/>
      <c r="T179" s="63"/>
      <c r="U179" s="63"/>
      <c r="V179" s="63"/>
    </row>
    <row r="180" spans="2:22" ht="24" customHeight="1" x14ac:dyDescent="0.4">
      <c r="B180" s="92" t="s">
        <v>157</v>
      </c>
      <c r="C180" s="137"/>
      <c r="D180" s="137"/>
      <c r="E180" s="138"/>
      <c r="F180" s="114"/>
      <c r="G180" s="110"/>
      <c r="H180" s="110"/>
      <c r="I180" s="110"/>
      <c r="J180" s="110"/>
      <c r="K180" s="110"/>
      <c r="L180" s="100"/>
      <c r="N180" s="62" t="s">
        <v>171</v>
      </c>
      <c r="O180" s="105" t="s">
        <v>137</v>
      </c>
      <c r="P180" s="68"/>
      <c r="Q180" s="68"/>
      <c r="R180" s="68"/>
      <c r="S180" s="68"/>
      <c r="T180" s="68"/>
      <c r="U180" s="68"/>
      <c r="V180" s="68"/>
    </row>
    <row r="181" spans="2:22" ht="30" customHeight="1" x14ac:dyDescent="0.4">
      <c r="B181" s="89" t="s">
        <v>148</v>
      </c>
      <c r="C181" s="90"/>
      <c r="D181" s="90"/>
      <c r="E181" s="91"/>
      <c r="F181" s="158"/>
      <c r="G181" s="159"/>
      <c r="H181" s="159"/>
      <c r="I181" s="159"/>
      <c r="J181" s="159"/>
      <c r="K181" s="159"/>
      <c r="L181" s="160"/>
      <c r="O181" s="68"/>
      <c r="P181" s="68"/>
      <c r="Q181" s="68"/>
      <c r="R181" s="68"/>
      <c r="S181" s="68"/>
      <c r="T181" s="68"/>
      <c r="U181" s="68"/>
      <c r="V181" s="68"/>
    </row>
    <row r="182" spans="2:22" ht="20.100000000000001" customHeight="1" x14ac:dyDescent="0.4">
      <c r="B182" s="152" t="s">
        <v>165</v>
      </c>
      <c r="C182" s="153"/>
      <c r="D182" s="153"/>
      <c r="E182" s="154"/>
      <c r="F182" s="155" t="s">
        <v>164</v>
      </c>
      <c r="G182" s="156"/>
      <c r="H182" s="156"/>
      <c r="I182" s="156"/>
      <c r="J182" s="156"/>
      <c r="K182" s="156"/>
      <c r="L182" s="157"/>
      <c r="O182" s="68"/>
      <c r="P182" s="68"/>
      <c r="Q182" s="68"/>
      <c r="R182" s="68"/>
      <c r="S182" s="68"/>
      <c r="T182" s="68"/>
      <c r="U182" s="68"/>
      <c r="V182" s="68"/>
    </row>
    <row r="183" spans="2:22" ht="20.100000000000001" customHeight="1" thickBot="1" x14ac:dyDescent="0.45">
      <c r="B183" s="101" t="s">
        <v>173</v>
      </c>
      <c r="C183" s="102"/>
      <c r="D183" s="102"/>
      <c r="E183" s="102"/>
      <c r="F183" s="103"/>
      <c r="G183" s="103"/>
      <c r="H183" s="103"/>
      <c r="I183" s="103"/>
      <c r="J183" s="103"/>
      <c r="K183" s="103"/>
      <c r="L183" s="104"/>
      <c r="N183" s="36" t="s">
        <v>142</v>
      </c>
      <c r="O183" s="23" t="s">
        <v>122</v>
      </c>
      <c r="P183" s="22"/>
      <c r="Q183" s="22"/>
      <c r="R183" s="22"/>
      <c r="S183" s="22"/>
      <c r="T183" s="22"/>
      <c r="U183" s="22"/>
      <c r="V183" s="22"/>
    </row>
    <row r="184" spans="2:22" ht="6" customHeight="1" thickBot="1" x14ac:dyDescent="0.45">
      <c r="P184" s="22"/>
      <c r="Q184" s="22"/>
      <c r="R184" s="22"/>
      <c r="S184" s="22"/>
      <c r="T184" s="22"/>
      <c r="U184" s="22"/>
      <c r="V184" s="22"/>
    </row>
    <row r="185" spans="2:22" ht="20.100000000000001" customHeight="1" x14ac:dyDescent="0.4">
      <c r="B185" s="107" t="str">
        <f t="shared" ref="B185" si="9">$B$25</f>
        <v xml:space="preserve"> 返礼品の詳細を把握させていただくため、以下の問いに回答を記載願います。</v>
      </c>
      <c r="C185" s="167"/>
      <c r="D185" s="167"/>
      <c r="E185" s="167"/>
      <c r="F185" s="167"/>
      <c r="G185" s="167"/>
      <c r="H185" s="167"/>
      <c r="I185" s="167"/>
      <c r="J185" s="167"/>
      <c r="K185" s="167"/>
      <c r="L185" s="168"/>
      <c r="P185" s="21"/>
      <c r="Q185" s="21"/>
      <c r="R185" s="21"/>
      <c r="S185" s="21"/>
      <c r="T185" s="21"/>
      <c r="U185" s="21"/>
      <c r="V185" s="21"/>
    </row>
    <row r="186" spans="2:22" ht="50.1" customHeight="1" x14ac:dyDescent="0.4">
      <c r="B186" s="15" t="s">
        <v>53</v>
      </c>
      <c r="C186" s="76" t="e">
        <f>VLOOKUP(B172,'地場産品基準、関連資料'!$A$3:$F$15,4,FALSE)</f>
        <v>#N/A</v>
      </c>
      <c r="D186" s="77"/>
      <c r="E186" s="77"/>
      <c r="F186" s="77"/>
      <c r="G186" s="77"/>
      <c r="H186" s="77"/>
      <c r="I186" s="77"/>
      <c r="J186" s="77"/>
      <c r="K186" s="77"/>
      <c r="L186" s="78"/>
      <c r="N186" s="70" t="s">
        <v>78</v>
      </c>
      <c r="O186" s="105" t="e">
        <f>VLOOKUP(B172,'地場産品基準、関連資料'!$A$3:$J$15,8,FALSE)</f>
        <v>#N/A</v>
      </c>
      <c r="P186" s="73"/>
      <c r="Q186" s="73"/>
      <c r="R186" s="73"/>
      <c r="S186" s="73"/>
      <c r="T186" s="73"/>
      <c r="U186" s="73"/>
      <c r="V186" s="73"/>
    </row>
    <row r="187" spans="2:22" ht="45" customHeight="1" x14ac:dyDescent="0.4">
      <c r="B187" s="15" t="s">
        <v>50</v>
      </c>
      <c r="C187" s="106"/>
      <c r="D187" s="80"/>
      <c r="E187" s="80"/>
      <c r="F187" s="80"/>
      <c r="G187" s="80"/>
      <c r="H187" s="80"/>
      <c r="I187" s="80"/>
      <c r="J187" s="80"/>
      <c r="K187" s="80"/>
      <c r="L187" s="81"/>
      <c r="N187" s="71"/>
      <c r="O187" s="73"/>
      <c r="P187" s="73"/>
      <c r="Q187" s="73"/>
      <c r="R187" s="73"/>
      <c r="S187" s="73"/>
      <c r="T187" s="73"/>
      <c r="U187" s="73"/>
      <c r="V187" s="73"/>
    </row>
    <row r="188" spans="2:22" ht="50.1" customHeight="1" x14ac:dyDescent="0.4">
      <c r="B188" s="15" t="s">
        <v>54</v>
      </c>
      <c r="C188" s="76" t="e">
        <f>VLOOKUP(B172,'地場産品基準、関連資料'!$A$3:$F$15,5,FALSE)</f>
        <v>#N/A</v>
      </c>
      <c r="D188" s="77"/>
      <c r="E188" s="77"/>
      <c r="F188" s="77"/>
      <c r="G188" s="77"/>
      <c r="H188" s="77"/>
      <c r="I188" s="77"/>
      <c r="J188" s="77"/>
      <c r="K188" s="77"/>
      <c r="L188" s="78"/>
      <c r="M188" s="17"/>
      <c r="N188" s="70" t="s">
        <v>79</v>
      </c>
      <c r="O188" s="72" t="e">
        <f>VLOOKUP(B172,'地場産品基準、関連資料'!$A$3:$J$15,9,FALSE)</f>
        <v>#N/A</v>
      </c>
      <c r="P188" s="73"/>
      <c r="Q188" s="73"/>
      <c r="R188" s="73"/>
      <c r="S188" s="73"/>
      <c r="T188" s="73"/>
      <c r="U188" s="73"/>
      <c r="V188" s="73"/>
    </row>
    <row r="189" spans="2:22" ht="45" customHeight="1" x14ac:dyDescent="0.4">
      <c r="B189" s="15" t="s">
        <v>50</v>
      </c>
      <c r="C189" s="79"/>
      <c r="D189" s="80"/>
      <c r="E189" s="80"/>
      <c r="F189" s="80"/>
      <c r="G189" s="80"/>
      <c r="H189" s="80"/>
      <c r="I189" s="80"/>
      <c r="J189" s="80"/>
      <c r="K189" s="80"/>
      <c r="L189" s="81"/>
      <c r="N189" s="71"/>
      <c r="O189" s="73"/>
      <c r="P189" s="73"/>
      <c r="Q189" s="73"/>
      <c r="R189" s="73"/>
      <c r="S189" s="73"/>
      <c r="T189" s="73"/>
      <c r="U189" s="73"/>
      <c r="V189" s="73"/>
    </row>
    <row r="190" spans="2:22" ht="49.5" customHeight="1" x14ac:dyDescent="0.4">
      <c r="B190" s="15" t="s">
        <v>55</v>
      </c>
      <c r="C190" s="76" t="e">
        <f>VLOOKUP(B172,'地場産品基準、関連資料'!$A$3:$F$15,6,FALSE)</f>
        <v>#N/A</v>
      </c>
      <c r="D190" s="77"/>
      <c r="E190" s="77"/>
      <c r="F190" s="77"/>
      <c r="G190" s="77"/>
      <c r="H190" s="77"/>
      <c r="I190" s="77"/>
      <c r="J190" s="77"/>
      <c r="K190" s="77"/>
      <c r="L190" s="78"/>
      <c r="M190" s="17"/>
      <c r="N190" s="70" t="s">
        <v>80</v>
      </c>
      <c r="O190" s="72" t="e">
        <f>VLOOKUP(B172,'地場産品基準、関連資料'!$A$3:$J$15,10,FALSE)</f>
        <v>#N/A</v>
      </c>
      <c r="P190" s="74"/>
      <c r="Q190" s="74"/>
      <c r="R190" s="74"/>
      <c r="S190" s="74"/>
      <c r="T190" s="74"/>
      <c r="U190" s="75"/>
      <c r="V190" s="75"/>
    </row>
    <row r="191" spans="2:22" ht="45" customHeight="1" thickBot="1" x14ac:dyDescent="0.45">
      <c r="B191" s="16" t="s">
        <v>50</v>
      </c>
      <c r="C191" s="82"/>
      <c r="D191" s="83"/>
      <c r="E191" s="83"/>
      <c r="F191" s="83"/>
      <c r="G191" s="83"/>
      <c r="H191" s="83"/>
      <c r="I191" s="83"/>
      <c r="J191" s="83"/>
      <c r="K191" s="83"/>
      <c r="L191" s="84"/>
      <c r="N191" s="71"/>
      <c r="O191" s="75"/>
      <c r="P191" s="75"/>
      <c r="Q191" s="75"/>
      <c r="R191" s="75"/>
      <c r="S191" s="75"/>
      <c r="T191" s="75"/>
      <c r="U191" s="75"/>
      <c r="V191" s="75"/>
    </row>
    <row r="193" spans="1:22" ht="15" customHeight="1" x14ac:dyDescent="0.4">
      <c r="A193" s="27">
        <f>+A161+1</f>
        <v>17</v>
      </c>
      <c r="K193" s="111" t="str">
        <f>IF(A193&gt;$L$6," ",A193&amp;"/"&amp;L198)</f>
        <v>17/</v>
      </c>
      <c r="L193" s="71"/>
      <c r="N193" s="23" t="s">
        <v>149</v>
      </c>
      <c r="P193" s="22"/>
      <c r="Q193" s="22"/>
      <c r="R193" s="22"/>
      <c r="S193" s="22"/>
      <c r="T193" s="22"/>
      <c r="U193" s="22"/>
      <c r="V193" s="22"/>
    </row>
    <row r="194" spans="1:22" ht="9.75" customHeight="1" x14ac:dyDescent="0.4">
      <c r="P194" s="22"/>
      <c r="Q194" s="22"/>
      <c r="R194" s="22"/>
      <c r="S194" s="22"/>
      <c r="T194" s="22"/>
      <c r="U194" s="22"/>
      <c r="V194" s="22"/>
    </row>
    <row r="195" spans="1:22" ht="15" customHeight="1" x14ac:dyDescent="0.4">
      <c r="C195" s="19"/>
      <c r="D195" s="19"/>
      <c r="E195" s="19"/>
      <c r="F195" s="19"/>
      <c r="G195" s="24" t="s">
        <v>107</v>
      </c>
      <c r="H195" s="19"/>
      <c r="I195" s="19"/>
      <c r="J195" s="19"/>
      <c r="K195" s="19"/>
      <c r="L195" s="19"/>
      <c r="P195" s="22"/>
      <c r="Q195" s="22"/>
      <c r="R195" s="22"/>
      <c r="S195" s="22"/>
      <c r="T195" s="22"/>
      <c r="U195" s="22"/>
      <c r="V195" s="22"/>
    </row>
    <row r="196" spans="1:22" ht="15" customHeight="1" x14ac:dyDescent="0.15">
      <c r="B196" s="19"/>
      <c r="C196" s="19"/>
      <c r="D196" s="19"/>
      <c r="E196" s="19"/>
      <c r="F196" s="19"/>
      <c r="G196" s="19"/>
      <c r="H196" s="19"/>
      <c r="I196" s="19"/>
      <c r="J196" s="177">
        <f>IF(A193&gt;$L$6," ",'様式２ 返礼品明細(No.11～20)'!$J$4)</f>
        <v>45961</v>
      </c>
      <c r="K196" s="178">
        <f>IF(K198="","",'様式２ 返礼品明細(No.11～20)'!$J$4)</f>
        <v>45961</v>
      </c>
      <c r="L196" s="178" t="str">
        <f>IF(L198="","",'様式２ 返礼品明細(No.11～20)'!$J$4)</f>
        <v/>
      </c>
      <c r="P196" s="22"/>
      <c r="Q196" s="22"/>
      <c r="R196" s="22"/>
      <c r="S196" s="22"/>
      <c r="T196" s="22"/>
      <c r="U196" s="22"/>
      <c r="V196" s="22"/>
    </row>
    <row r="197" spans="1:22" ht="27" customHeight="1" x14ac:dyDescent="0.15">
      <c r="B197" s="69" t="str">
        <f t="shared" ref="B197" si="10">$B$5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97" s="69"/>
      <c r="D197" s="69"/>
      <c r="E197" s="69"/>
      <c r="F197" s="69"/>
      <c r="G197" s="69"/>
      <c r="H197" s="69"/>
      <c r="I197" s="69"/>
      <c r="J197" s="69"/>
      <c r="K197" s="17"/>
      <c r="L197" s="60"/>
      <c r="P197" s="22"/>
      <c r="Q197" s="22"/>
      <c r="R197" s="22"/>
      <c r="S197" s="22"/>
      <c r="T197" s="22"/>
      <c r="U197" s="22"/>
      <c r="V197" s="22"/>
    </row>
    <row r="198" spans="1:22" ht="18" customHeight="1" thickBot="1" x14ac:dyDescent="0.2">
      <c r="B198" s="69"/>
      <c r="C198" s="69"/>
      <c r="D198" s="69"/>
      <c r="E198" s="69"/>
      <c r="F198" s="69"/>
      <c r="G198" s="69"/>
      <c r="H198" s="69"/>
      <c r="I198" s="69"/>
      <c r="J198" s="69"/>
      <c r="K198" s="26" t="s">
        <v>145</v>
      </c>
      <c r="L198" s="25" t="str">
        <f>IF(A193&gt;'様式２ 返礼品明細(No.11～20)'!$L$6,"",'様式２ 返礼品明細(No.11～20)'!$L$6)</f>
        <v/>
      </c>
      <c r="N198" s="30" t="s">
        <v>146</v>
      </c>
      <c r="O198" s="67" t="s">
        <v>147</v>
      </c>
      <c r="P198" s="68"/>
      <c r="Q198" s="68"/>
      <c r="R198" s="68"/>
      <c r="S198" s="68"/>
      <c r="T198" s="68"/>
      <c r="U198" s="68"/>
      <c r="V198" s="68"/>
    </row>
    <row r="199" spans="1:22" ht="20.100000000000001" customHeight="1" thickTop="1" thickBot="1" x14ac:dyDescent="0.45">
      <c r="B199" s="85" t="s">
        <v>68</v>
      </c>
      <c r="C199" s="115"/>
      <c r="D199" s="115"/>
      <c r="E199" s="147"/>
      <c r="F199" s="148"/>
      <c r="G199" s="148"/>
      <c r="H199" s="149"/>
      <c r="I199" s="46" t="s">
        <v>158</v>
      </c>
      <c r="J199" s="144"/>
      <c r="K199" s="145"/>
      <c r="L199" s="146"/>
      <c r="P199" s="22"/>
      <c r="Q199" s="22"/>
      <c r="R199" s="22"/>
      <c r="S199" s="22"/>
      <c r="T199" s="22"/>
      <c r="U199" s="22"/>
      <c r="V199" s="22"/>
    </row>
    <row r="200" spans="1:22" ht="20.100000000000001" customHeight="1" thickTop="1" x14ac:dyDescent="0.4">
      <c r="B200" s="136" t="s">
        <v>166</v>
      </c>
      <c r="C200" s="110"/>
      <c r="D200" s="138"/>
      <c r="E200" s="47" t="s">
        <v>167</v>
      </c>
      <c r="F200" s="151"/>
      <c r="G200" s="151"/>
      <c r="H200" s="151"/>
      <c r="I200" s="38" t="s">
        <v>170</v>
      </c>
      <c r="J200" s="150"/>
      <c r="K200" s="80"/>
      <c r="L200" s="81"/>
      <c r="P200" s="22"/>
      <c r="Q200" s="22"/>
      <c r="R200" s="22"/>
      <c r="S200" s="22"/>
      <c r="T200" s="22"/>
      <c r="U200" s="22"/>
      <c r="V200" s="22"/>
    </row>
    <row r="201" spans="1:22" ht="20.100000000000001" customHeight="1" thickBot="1" x14ac:dyDescent="0.45">
      <c r="B201" s="136" t="s">
        <v>176</v>
      </c>
      <c r="C201" s="110"/>
      <c r="D201" s="138"/>
      <c r="E201" s="142"/>
      <c r="F201" s="143"/>
      <c r="G201" s="143"/>
      <c r="H201" s="143"/>
      <c r="I201" s="143"/>
      <c r="J201" s="48" t="s">
        <v>181</v>
      </c>
      <c r="K201" s="65"/>
      <c r="L201" s="40"/>
      <c r="N201" s="36" t="s">
        <v>177</v>
      </c>
      <c r="O201" s="23" t="s">
        <v>178</v>
      </c>
      <c r="P201" s="22"/>
      <c r="Q201" s="22"/>
      <c r="R201" s="22"/>
      <c r="S201" s="22"/>
      <c r="T201" s="22"/>
      <c r="U201" s="22"/>
      <c r="V201" s="22"/>
    </row>
    <row r="202" spans="1:22" ht="20.100000000000001" customHeight="1" thickTop="1" thickBot="1" x14ac:dyDescent="0.45">
      <c r="B202" s="122" t="s">
        <v>108</v>
      </c>
      <c r="C202" s="123"/>
      <c r="D202" s="123"/>
      <c r="E202" s="49" t="s">
        <v>168</v>
      </c>
      <c r="F202" s="50" t="str">
        <f>IF(E202="変　更","変更理由","")</f>
        <v/>
      </c>
      <c r="G202" s="134"/>
      <c r="H202" s="134"/>
      <c r="I202" s="134"/>
      <c r="J202" s="134"/>
      <c r="K202" s="134"/>
      <c r="L202" s="135"/>
      <c r="N202" s="36" t="s">
        <v>108</v>
      </c>
      <c r="O202" s="41" t="s">
        <v>116</v>
      </c>
      <c r="P202" s="64"/>
      <c r="Q202" s="64"/>
      <c r="R202" s="64"/>
      <c r="S202" s="64"/>
      <c r="T202" s="64"/>
      <c r="U202" s="64"/>
      <c r="V202" s="64"/>
    </row>
    <row r="203" spans="1:22" ht="16.5" customHeight="1" x14ac:dyDescent="0.4">
      <c r="B203" s="124" t="s">
        <v>111</v>
      </c>
      <c r="C203" s="125"/>
      <c r="D203" s="125"/>
      <c r="E203" s="126"/>
      <c r="F203" s="126"/>
      <c r="G203" s="126"/>
      <c r="H203" s="126"/>
      <c r="I203" s="126"/>
      <c r="J203" s="126"/>
      <c r="K203" s="126"/>
      <c r="L203" s="127"/>
      <c r="N203" s="61"/>
      <c r="O203" s="64"/>
      <c r="P203" s="64"/>
      <c r="Q203" s="64"/>
      <c r="R203" s="64"/>
      <c r="S203" s="64"/>
      <c r="T203" s="64"/>
      <c r="U203" s="64"/>
      <c r="V203" s="64"/>
    </row>
    <row r="204" spans="1:22" ht="51.75" customHeight="1" thickBot="1" x14ac:dyDescent="0.45">
      <c r="B204" s="128" t="s">
        <v>199</v>
      </c>
      <c r="C204" s="129"/>
      <c r="D204" s="130" t="str">
        <f>VLOOKUP(B204,'地場産品基準、関連資料'!$A$3:$B$16,2,FALSE)</f>
        <v>　　　</v>
      </c>
      <c r="E204" s="131"/>
      <c r="F204" s="132"/>
      <c r="G204" s="132"/>
      <c r="H204" s="132"/>
      <c r="I204" s="132"/>
      <c r="J204" s="132"/>
      <c r="K204" s="132"/>
      <c r="L204" s="133"/>
      <c r="N204" s="36" t="s">
        <v>139</v>
      </c>
      <c r="O204" s="161" t="s">
        <v>153</v>
      </c>
      <c r="P204" s="162"/>
      <c r="Q204" s="162"/>
      <c r="R204" s="162"/>
      <c r="S204" s="162"/>
      <c r="T204" s="162"/>
      <c r="U204" s="162"/>
      <c r="V204" s="162"/>
    </row>
    <row r="205" spans="1:22" ht="14.1" customHeight="1" thickTop="1" x14ac:dyDescent="0.4">
      <c r="B205" s="85" t="s">
        <v>0</v>
      </c>
      <c r="C205" s="86"/>
      <c r="D205" s="87"/>
      <c r="E205" s="88"/>
      <c r="F205" s="119" t="s">
        <v>43</v>
      </c>
      <c r="G205" s="120"/>
      <c r="H205" s="120"/>
      <c r="I205" s="120"/>
      <c r="J205" s="120"/>
      <c r="K205" s="120"/>
      <c r="L205" s="121"/>
      <c r="O205" s="23" t="s">
        <v>162</v>
      </c>
      <c r="P205" s="22"/>
      <c r="Q205" s="22"/>
      <c r="R205" s="22"/>
      <c r="S205" s="22"/>
      <c r="T205" s="22"/>
      <c r="U205" s="22"/>
      <c r="V205" s="22"/>
    </row>
    <row r="206" spans="1:22" ht="20.100000000000001" customHeight="1" thickBot="1" x14ac:dyDescent="0.45">
      <c r="B206" s="94" t="s">
        <v>1</v>
      </c>
      <c r="C206" s="95"/>
      <c r="D206" s="95"/>
      <c r="E206" s="96"/>
      <c r="F206" s="116"/>
      <c r="G206" s="117"/>
      <c r="H206" s="117"/>
      <c r="I206" s="117"/>
      <c r="J206" s="117"/>
      <c r="K206" s="117"/>
      <c r="L206" s="118"/>
      <c r="N206" s="36" t="s">
        <v>1</v>
      </c>
      <c r="O206" s="23" t="s">
        <v>160</v>
      </c>
      <c r="P206" s="22"/>
      <c r="Q206" s="22"/>
      <c r="R206" s="22"/>
      <c r="S206" s="22"/>
      <c r="T206" s="22"/>
      <c r="U206" s="22"/>
      <c r="V206" s="22"/>
    </row>
    <row r="207" spans="1:22" ht="20.100000000000001" customHeight="1" thickTop="1" x14ac:dyDescent="0.4">
      <c r="B207" s="136" t="s">
        <v>2</v>
      </c>
      <c r="C207" s="137"/>
      <c r="D207" s="137"/>
      <c r="E207" s="138"/>
      <c r="F207" s="97"/>
      <c r="G207" s="97"/>
      <c r="H207" s="97"/>
      <c r="I207" s="97"/>
      <c r="J207" s="97"/>
      <c r="K207" s="97"/>
      <c r="L207" s="98"/>
      <c r="N207" s="36" t="s">
        <v>163</v>
      </c>
      <c r="O207" s="23" t="s">
        <v>161</v>
      </c>
      <c r="P207" s="22"/>
      <c r="Q207" s="22"/>
      <c r="R207" s="22"/>
      <c r="S207" s="22"/>
      <c r="T207" s="22"/>
      <c r="U207" s="22"/>
      <c r="V207" s="22"/>
    </row>
    <row r="208" spans="1:22" ht="24" customHeight="1" x14ac:dyDescent="0.4">
      <c r="B208" s="92" t="s">
        <v>40</v>
      </c>
      <c r="C208" s="137"/>
      <c r="D208" s="137"/>
      <c r="E208" s="138"/>
      <c r="F208" s="114"/>
      <c r="G208" s="166"/>
      <c r="H208" s="112" t="s">
        <v>41</v>
      </c>
      <c r="I208" s="163"/>
      <c r="J208" s="164"/>
      <c r="K208" s="164"/>
      <c r="L208" s="165"/>
      <c r="N208" s="36" t="s">
        <v>140</v>
      </c>
      <c r="O208" s="23" t="s">
        <v>117</v>
      </c>
      <c r="P208" s="22"/>
      <c r="Q208" s="22"/>
      <c r="R208" s="22"/>
      <c r="S208" s="22"/>
      <c r="T208" s="22"/>
      <c r="U208" s="22"/>
      <c r="V208" s="22"/>
    </row>
    <row r="209" spans="2:22" ht="23.1" customHeight="1" x14ac:dyDescent="0.4">
      <c r="B209" s="136" t="s">
        <v>3</v>
      </c>
      <c r="C209" s="137"/>
      <c r="D209" s="137"/>
      <c r="E209" s="138"/>
      <c r="F209" s="114"/>
      <c r="G209" s="110"/>
      <c r="H209" s="112" t="s">
        <v>182</v>
      </c>
      <c r="I209" s="113"/>
      <c r="J209" s="139"/>
      <c r="K209" s="139"/>
      <c r="L209" s="140"/>
      <c r="N209" s="36" t="s">
        <v>141</v>
      </c>
      <c r="O209" s="23" t="s">
        <v>118</v>
      </c>
      <c r="P209" s="22"/>
      <c r="Q209" s="22"/>
      <c r="R209" s="22"/>
      <c r="S209" s="22"/>
      <c r="T209" s="22"/>
      <c r="U209" s="22"/>
      <c r="V209" s="22"/>
    </row>
    <row r="210" spans="2:22" ht="20.100000000000001" customHeight="1" x14ac:dyDescent="0.4">
      <c r="B210" s="136" t="s">
        <v>37</v>
      </c>
      <c r="C210" s="137"/>
      <c r="D210" s="137"/>
      <c r="E210" s="138"/>
      <c r="F210" s="141"/>
      <c r="G210" s="110"/>
      <c r="H210" s="112" t="s">
        <v>134</v>
      </c>
      <c r="I210" s="113"/>
      <c r="J210" s="114"/>
      <c r="K210" s="114"/>
      <c r="L210" s="100"/>
      <c r="N210" s="62" t="s">
        <v>172</v>
      </c>
      <c r="O210" s="23" t="s">
        <v>119</v>
      </c>
      <c r="Q210" s="22"/>
      <c r="R210" s="22"/>
      <c r="S210" s="22"/>
      <c r="T210" s="22"/>
      <c r="U210" s="22"/>
      <c r="V210" s="22"/>
    </row>
    <row r="211" spans="2:22" ht="24" customHeight="1" x14ac:dyDescent="0.4">
      <c r="B211" s="92" t="s">
        <v>110</v>
      </c>
      <c r="C211" s="80"/>
      <c r="D211" s="80"/>
      <c r="E211" s="93"/>
      <c r="F211" s="99"/>
      <c r="G211" s="110"/>
      <c r="H211" s="112" t="s">
        <v>69</v>
      </c>
      <c r="I211" s="138"/>
      <c r="J211" s="99"/>
      <c r="K211" s="99"/>
      <c r="L211" s="100"/>
      <c r="N211" s="36" t="s">
        <v>174</v>
      </c>
      <c r="O211" s="23" t="s">
        <v>175</v>
      </c>
      <c r="P211" s="63"/>
      <c r="Q211" s="63"/>
      <c r="R211" s="63"/>
      <c r="S211" s="63"/>
      <c r="T211" s="63"/>
      <c r="U211" s="63"/>
      <c r="V211" s="63"/>
    </row>
    <row r="212" spans="2:22" ht="24" customHeight="1" x14ac:dyDescent="0.4">
      <c r="B212" s="92" t="s">
        <v>157</v>
      </c>
      <c r="C212" s="137"/>
      <c r="D212" s="137"/>
      <c r="E212" s="138"/>
      <c r="F212" s="114"/>
      <c r="G212" s="110"/>
      <c r="H212" s="110"/>
      <c r="I212" s="110"/>
      <c r="J212" s="110"/>
      <c r="K212" s="110"/>
      <c r="L212" s="100"/>
      <c r="N212" s="62" t="s">
        <v>171</v>
      </c>
      <c r="O212" s="105" t="s">
        <v>137</v>
      </c>
      <c r="P212" s="68"/>
      <c r="Q212" s="68"/>
      <c r="R212" s="68"/>
      <c r="S212" s="68"/>
      <c r="T212" s="68"/>
      <c r="U212" s="68"/>
      <c r="V212" s="68"/>
    </row>
    <row r="213" spans="2:22" ht="30" customHeight="1" x14ac:dyDescent="0.4">
      <c r="B213" s="89" t="s">
        <v>148</v>
      </c>
      <c r="C213" s="90"/>
      <c r="D213" s="90"/>
      <c r="E213" s="91"/>
      <c r="F213" s="158"/>
      <c r="G213" s="159"/>
      <c r="H213" s="159"/>
      <c r="I213" s="159"/>
      <c r="J213" s="159"/>
      <c r="K213" s="159"/>
      <c r="L213" s="160"/>
      <c r="O213" s="68"/>
      <c r="P213" s="68"/>
      <c r="Q213" s="68"/>
      <c r="R213" s="68"/>
      <c r="S213" s="68"/>
      <c r="T213" s="68"/>
      <c r="U213" s="68"/>
      <c r="V213" s="68"/>
    </row>
    <row r="214" spans="2:22" ht="20.100000000000001" customHeight="1" x14ac:dyDescent="0.4">
      <c r="B214" s="152" t="s">
        <v>165</v>
      </c>
      <c r="C214" s="153"/>
      <c r="D214" s="153"/>
      <c r="E214" s="154"/>
      <c r="F214" s="155" t="s">
        <v>164</v>
      </c>
      <c r="G214" s="156"/>
      <c r="H214" s="156"/>
      <c r="I214" s="156"/>
      <c r="J214" s="156"/>
      <c r="K214" s="156"/>
      <c r="L214" s="157"/>
      <c r="O214" s="68"/>
      <c r="P214" s="68"/>
      <c r="Q214" s="68"/>
      <c r="R214" s="68"/>
      <c r="S214" s="68"/>
      <c r="T214" s="68"/>
      <c r="U214" s="68"/>
      <c r="V214" s="68"/>
    </row>
    <row r="215" spans="2:22" ht="20.100000000000001" customHeight="1" thickBot="1" x14ac:dyDescent="0.45">
      <c r="B215" s="101" t="s">
        <v>173</v>
      </c>
      <c r="C215" s="102"/>
      <c r="D215" s="102"/>
      <c r="E215" s="102"/>
      <c r="F215" s="103"/>
      <c r="G215" s="103"/>
      <c r="H215" s="103"/>
      <c r="I215" s="103"/>
      <c r="J215" s="103"/>
      <c r="K215" s="103"/>
      <c r="L215" s="104"/>
      <c r="N215" s="36" t="s">
        <v>142</v>
      </c>
      <c r="O215" s="23" t="s">
        <v>122</v>
      </c>
      <c r="P215" s="22"/>
      <c r="Q215" s="22"/>
      <c r="R215" s="22"/>
      <c r="S215" s="22"/>
      <c r="T215" s="22"/>
      <c r="U215" s="22"/>
      <c r="V215" s="22"/>
    </row>
    <row r="216" spans="2:22" ht="6" customHeight="1" thickBot="1" x14ac:dyDescent="0.45">
      <c r="P216" s="22"/>
      <c r="Q216" s="22"/>
      <c r="R216" s="22"/>
      <c r="S216" s="22"/>
      <c r="T216" s="22"/>
      <c r="U216" s="22"/>
      <c r="V216" s="22"/>
    </row>
    <row r="217" spans="2:22" ht="20.100000000000001" customHeight="1" x14ac:dyDescent="0.4">
      <c r="B217" s="107" t="str">
        <f t="shared" ref="B217" si="11">$B$25</f>
        <v xml:space="preserve"> 返礼品の詳細を把握させていただくため、以下の問いに回答を記載願います。</v>
      </c>
      <c r="C217" s="167"/>
      <c r="D217" s="167"/>
      <c r="E217" s="167"/>
      <c r="F217" s="167"/>
      <c r="G217" s="167"/>
      <c r="H217" s="167"/>
      <c r="I217" s="167"/>
      <c r="J217" s="167"/>
      <c r="K217" s="167"/>
      <c r="L217" s="168"/>
      <c r="P217" s="21"/>
      <c r="Q217" s="21"/>
      <c r="R217" s="21"/>
      <c r="S217" s="21"/>
      <c r="T217" s="21"/>
      <c r="U217" s="21"/>
      <c r="V217" s="21"/>
    </row>
    <row r="218" spans="2:22" ht="50.1" customHeight="1" x14ac:dyDescent="0.4">
      <c r="B218" s="15" t="s">
        <v>53</v>
      </c>
      <c r="C218" s="76" t="e">
        <f>VLOOKUP(B204,'地場産品基準、関連資料'!$A$3:$F$15,4,FALSE)</f>
        <v>#N/A</v>
      </c>
      <c r="D218" s="171"/>
      <c r="E218" s="171"/>
      <c r="F218" s="171"/>
      <c r="G218" s="171"/>
      <c r="H218" s="171"/>
      <c r="I218" s="171"/>
      <c r="J218" s="171"/>
      <c r="K218" s="171"/>
      <c r="L218" s="172"/>
      <c r="N218" s="70" t="s">
        <v>78</v>
      </c>
      <c r="O218" s="105" t="e">
        <f>VLOOKUP(B204,'地場産品基準、関連資料'!$A$3:$J$15,8,FALSE)</f>
        <v>#N/A</v>
      </c>
      <c r="P218" s="73"/>
      <c r="Q218" s="73"/>
      <c r="R218" s="73"/>
      <c r="S218" s="73"/>
      <c r="T218" s="73"/>
      <c r="U218" s="73"/>
      <c r="V218" s="73"/>
    </row>
    <row r="219" spans="2:22" ht="45" customHeight="1" x14ac:dyDescent="0.4">
      <c r="B219" s="15" t="s">
        <v>50</v>
      </c>
      <c r="C219" s="106"/>
      <c r="D219" s="175"/>
      <c r="E219" s="175"/>
      <c r="F219" s="175"/>
      <c r="G219" s="175"/>
      <c r="H219" s="175"/>
      <c r="I219" s="175"/>
      <c r="J219" s="175"/>
      <c r="K219" s="175"/>
      <c r="L219" s="176"/>
      <c r="N219" s="71"/>
      <c r="O219" s="73"/>
      <c r="P219" s="73"/>
      <c r="Q219" s="73"/>
      <c r="R219" s="73"/>
      <c r="S219" s="73"/>
      <c r="T219" s="73"/>
      <c r="U219" s="73"/>
      <c r="V219" s="73"/>
    </row>
    <row r="220" spans="2:22" ht="50.1" customHeight="1" x14ac:dyDescent="0.4">
      <c r="B220" s="15" t="s">
        <v>54</v>
      </c>
      <c r="C220" s="76" t="e">
        <f>VLOOKUP(B204,'地場産品基準、関連資料'!$A$3:$F$15,5,FALSE)</f>
        <v>#N/A</v>
      </c>
      <c r="D220" s="171"/>
      <c r="E220" s="171"/>
      <c r="F220" s="171"/>
      <c r="G220" s="171"/>
      <c r="H220" s="171"/>
      <c r="I220" s="171"/>
      <c r="J220" s="171"/>
      <c r="K220" s="171"/>
      <c r="L220" s="172"/>
      <c r="M220" s="17"/>
      <c r="N220" s="70" t="s">
        <v>79</v>
      </c>
      <c r="O220" s="72" t="e">
        <f>VLOOKUP(B204,'地場産品基準、関連資料'!$A$3:$J$15,9,FALSE)</f>
        <v>#N/A</v>
      </c>
      <c r="P220" s="73"/>
      <c r="Q220" s="73"/>
      <c r="R220" s="73"/>
      <c r="S220" s="73"/>
      <c r="T220" s="73"/>
      <c r="U220" s="73"/>
      <c r="V220" s="73"/>
    </row>
    <row r="221" spans="2:22" ht="45" customHeight="1" x14ac:dyDescent="0.4">
      <c r="B221" s="15" t="s">
        <v>50</v>
      </c>
      <c r="C221" s="79"/>
      <c r="D221" s="169"/>
      <c r="E221" s="169"/>
      <c r="F221" s="169"/>
      <c r="G221" s="169"/>
      <c r="H221" s="169"/>
      <c r="I221" s="169"/>
      <c r="J221" s="169"/>
      <c r="K221" s="169"/>
      <c r="L221" s="170"/>
      <c r="N221" s="71"/>
      <c r="O221" s="73"/>
      <c r="P221" s="73"/>
      <c r="Q221" s="73"/>
      <c r="R221" s="73"/>
      <c r="S221" s="73"/>
      <c r="T221" s="73"/>
      <c r="U221" s="73"/>
      <c r="V221" s="73"/>
    </row>
    <row r="222" spans="2:22" ht="49.5" customHeight="1" x14ac:dyDescent="0.4">
      <c r="B222" s="15" t="s">
        <v>55</v>
      </c>
      <c r="C222" s="76" t="e">
        <f>VLOOKUP(B204,'地場産品基準、関連資料'!$A$3:$F$15,6,FALSE)</f>
        <v>#N/A</v>
      </c>
      <c r="D222" s="171"/>
      <c r="E222" s="171"/>
      <c r="F222" s="171"/>
      <c r="G222" s="171"/>
      <c r="H222" s="171"/>
      <c r="I222" s="171"/>
      <c r="J222" s="171"/>
      <c r="K222" s="171"/>
      <c r="L222" s="172"/>
      <c r="M222" s="17"/>
      <c r="N222" s="70" t="s">
        <v>80</v>
      </c>
      <c r="O222" s="72" t="e">
        <f>VLOOKUP(B204,'地場産品基準、関連資料'!$A$3:$J$15,10,FALSE)</f>
        <v>#N/A</v>
      </c>
      <c r="P222" s="74"/>
      <c r="Q222" s="74"/>
      <c r="R222" s="74"/>
      <c r="S222" s="74"/>
      <c r="T222" s="74"/>
      <c r="U222" s="75"/>
      <c r="V222" s="75"/>
    </row>
    <row r="223" spans="2:22" ht="45" customHeight="1" thickBot="1" x14ac:dyDescent="0.45">
      <c r="B223" s="16" t="s">
        <v>50</v>
      </c>
      <c r="C223" s="82"/>
      <c r="D223" s="173"/>
      <c r="E223" s="173"/>
      <c r="F223" s="173"/>
      <c r="G223" s="173"/>
      <c r="H223" s="173"/>
      <c r="I223" s="173"/>
      <c r="J223" s="173"/>
      <c r="K223" s="173"/>
      <c r="L223" s="174"/>
      <c r="N223" s="71"/>
      <c r="O223" s="75"/>
      <c r="P223" s="75"/>
      <c r="Q223" s="75"/>
      <c r="R223" s="75"/>
      <c r="S223" s="75"/>
      <c r="T223" s="75"/>
      <c r="U223" s="75"/>
      <c r="V223" s="75"/>
    </row>
    <row r="225" spans="1:22" ht="15" customHeight="1" x14ac:dyDescent="0.4">
      <c r="A225" s="27">
        <f>+A193+1</f>
        <v>18</v>
      </c>
      <c r="K225" s="111" t="str">
        <f>IF(A225&gt;$L$6," ",A225&amp;"/"&amp;L230)</f>
        <v>18/</v>
      </c>
      <c r="L225" s="111"/>
      <c r="N225" s="23" t="s">
        <v>149</v>
      </c>
      <c r="P225" s="22"/>
      <c r="Q225" s="22"/>
      <c r="R225" s="22"/>
      <c r="S225" s="22"/>
      <c r="T225" s="22"/>
      <c r="U225" s="22"/>
      <c r="V225" s="22"/>
    </row>
    <row r="226" spans="1:22" ht="9.75" customHeight="1" x14ac:dyDescent="0.4">
      <c r="P226" s="22"/>
      <c r="Q226" s="22"/>
      <c r="R226" s="22"/>
      <c r="S226" s="22"/>
      <c r="T226" s="22"/>
      <c r="U226" s="22"/>
      <c r="V226" s="22"/>
    </row>
    <row r="227" spans="1:22" ht="15" customHeight="1" x14ac:dyDescent="0.4">
      <c r="C227" s="19"/>
      <c r="D227" s="19"/>
      <c r="E227" s="19"/>
      <c r="F227" s="19"/>
      <c r="G227" s="24" t="s">
        <v>107</v>
      </c>
      <c r="H227" s="19"/>
      <c r="I227" s="19"/>
      <c r="J227" s="19"/>
      <c r="K227" s="19"/>
      <c r="L227" s="19"/>
      <c r="P227" s="22"/>
      <c r="Q227" s="22"/>
      <c r="R227" s="22"/>
      <c r="S227" s="22"/>
      <c r="T227" s="22"/>
      <c r="U227" s="22"/>
      <c r="V227" s="22"/>
    </row>
    <row r="228" spans="1:22" ht="15" customHeight="1" x14ac:dyDescent="0.15">
      <c r="B228" s="19"/>
      <c r="C228" s="19"/>
      <c r="D228" s="19"/>
      <c r="E228" s="19"/>
      <c r="F228" s="19"/>
      <c r="G228" s="19"/>
      <c r="H228" s="19"/>
      <c r="I228" s="19"/>
      <c r="J228" s="177">
        <f>IF(A225&gt;$L$6," ",'様式２ 返礼品明細(No.11～20)'!$J$4)</f>
        <v>45961</v>
      </c>
      <c r="K228" s="178">
        <f>IF(K230="","",'様式２ 返礼品明細(No.11～20)'!$J$4)</f>
        <v>45961</v>
      </c>
      <c r="L228" s="178" t="str">
        <f>IF(L230="","",'様式２ 返礼品明細(No.11～20)'!$J$4)</f>
        <v/>
      </c>
      <c r="P228" s="22"/>
      <c r="Q228" s="22"/>
      <c r="R228" s="22"/>
      <c r="S228" s="22"/>
      <c r="T228" s="22"/>
      <c r="U228" s="22"/>
      <c r="V228" s="22"/>
    </row>
    <row r="229" spans="1:22" ht="27" customHeight="1" x14ac:dyDescent="0.15">
      <c r="B229" s="69" t="str">
        <f t="shared" ref="B229" si="12">$B$5</f>
        <v>※この申請書はお礼品ごとに作成してください。
※セット品で個々の品に販売実績がある場合、本書を個別に作成してください。
※変更の場合は、二重枠内と変更部分のみ記載し、前回の申請書を添付してください。</v>
      </c>
      <c r="C229" s="68"/>
      <c r="D229" s="68"/>
      <c r="E229" s="68"/>
      <c r="F229" s="68"/>
      <c r="G229" s="68"/>
      <c r="H229" s="68"/>
      <c r="I229" s="68"/>
      <c r="J229" s="68"/>
      <c r="K229" s="17"/>
      <c r="L229" s="60"/>
      <c r="P229" s="22"/>
      <c r="Q229" s="22"/>
      <c r="R229" s="22"/>
      <c r="S229" s="22"/>
      <c r="T229" s="22"/>
      <c r="U229" s="22"/>
      <c r="V229" s="22"/>
    </row>
    <row r="230" spans="1:22" ht="18" customHeight="1" thickBot="1" x14ac:dyDescent="0.2">
      <c r="B230" s="68"/>
      <c r="C230" s="68"/>
      <c r="D230" s="68"/>
      <c r="E230" s="68"/>
      <c r="F230" s="68"/>
      <c r="G230" s="68"/>
      <c r="H230" s="68"/>
      <c r="I230" s="68"/>
      <c r="J230" s="68"/>
      <c r="K230" s="26" t="s">
        <v>145</v>
      </c>
      <c r="L230" s="25" t="str">
        <f>IF(A225&gt;'様式２ 返礼品明細(No.11～20)'!$L$6,"",'様式２ 返礼品明細(No.11～20)'!$L$6)</f>
        <v/>
      </c>
      <c r="N230" s="30" t="s">
        <v>146</v>
      </c>
      <c r="O230" s="67" t="s">
        <v>147</v>
      </c>
      <c r="P230" s="68"/>
      <c r="Q230" s="68"/>
      <c r="R230" s="68"/>
      <c r="S230" s="68"/>
      <c r="T230" s="68"/>
      <c r="U230" s="68"/>
      <c r="V230" s="68"/>
    </row>
    <row r="231" spans="1:22" ht="20.100000000000001" customHeight="1" thickTop="1" thickBot="1" x14ac:dyDescent="0.45">
      <c r="B231" s="85" t="s">
        <v>68</v>
      </c>
      <c r="C231" s="115"/>
      <c r="D231" s="115"/>
      <c r="E231" s="147"/>
      <c r="F231" s="148"/>
      <c r="G231" s="148"/>
      <c r="H231" s="149"/>
      <c r="I231" s="46" t="s">
        <v>158</v>
      </c>
      <c r="J231" s="144"/>
      <c r="K231" s="145"/>
      <c r="L231" s="146"/>
      <c r="P231" s="22"/>
      <c r="Q231" s="22"/>
      <c r="R231" s="22"/>
      <c r="S231" s="22"/>
      <c r="T231" s="22"/>
      <c r="U231" s="22"/>
      <c r="V231" s="22"/>
    </row>
    <row r="232" spans="1:22" ht="20.100000000000001" customHeight="1" thickTop="1" x14ac:dyDescent="0.4">
      <c r="B232" s="136" t="s">
        <v>166</v>
      </c>
      <c r="C232" s="110"/>
      <c r="D232" s="138"/>
      <c r="E232" s="47" t="s">
        <v>167</v>
      </c>
      <c r="F232" s="151"/>
      <c r="G232" s="151"/>
      <c r="H232" s="151"/>
      <c r="I232" s="38" t="s">
        <v>170</v>
      </c>
      <c r="J232" s="150"/>
      <c r="K232" s="80"/>
      <c r="L232" s="81"/>
      <c r="P232" s="22"/>
      <c r="Q232" s="22"/>
      <c r="R232" s="22"/>
      <c r="S232" s="22"/>
      <c r="T232" s="22"/>
      <c r="U232" s="22"/>
      <c r="V232" s="22"/>
    </row>
    <row r="233" spans="1:22" ht="20.100000000000001" customHeight="1" thickBot="1" x14ac:dyDescent="0.45">
      <c r="B233" s="136" t="s">
        <v>176</v>
      </c>
      <c r="C233" s="110"/>
      <c r="D233" s="138"/>
      <c r="E233" s="142"/>
      <c r="F233" s="143"/>
      <c r="G233" s="143"/>
      <c r="H233" s="143"/>
      <c r="I233" s="143"/>
      <c r="J233" s="48" t="s">
        <v>181</v>
      </c>
      <c r="K233" s="65"/>
      <c r="L233" s="40"/>
      <c r="N233" s="36" t="s">
        <v>177</v>
      </c>
      <c r="O233" s="23" t="s">
        <v>178</v>
      </c>
      <c r="P233" s="22"/>
      <c r="Q233" s="22"/>
      <c r="R233" s="22"/>
      <c r="S233" s="22"/>
      <c r="T233" s="22"/>
      <c r="U233" s="22"/>
      <c r="V233" s="22"/>
    </row>
    <row r="234" spans="1:22" ht="20.100000000000001" customHeight="1" thickTop="1" thickBot="1" x14ac:dyDescent="0.45">
      <c r="B234" s="122" t="s">
        <v>108</v>
      </c>
      <c r="C234" s="123"/>
      <c r="D234" s="123"/>
      <c r="E234" s="49" t="s">
        <v>168</v>
      </c>
      <c r="F234" s="50" t="str">
        <f>IF(E234="変　更","変更理由","")</f>
        <v/>
      </c>
      <c r="G234" s="134"/>
      <c r="H234" s="134"/>
      <c r="I234" s="134"/>
      <c r="J234" s="134"/>
      <c r="K234" s="134"/>
      <c r="L234" s="135"/>
      <c r="N234" s="36" t="s">
        <v>108</v>
      </c>
      <c r="O234" s="41" t="s">
        <v>116</v>
      </c>
      <c r="P234" s="64"/>
      <c r="Q234" s="64"/>
      <c r="R234" s="64"/>
      <c r="S234" s="64"/>
      <c r="T234" s="64"/>
      <c r="U234" s="64"/>
      <c r="V234" s="64"/>
    </row>
    <row r="235" spans="1:22" ht="16.5" customHeight="1" x14ac:dyDescent="0.4">
      <c r="B235" s="124" t="s">
        <v>111</v>
      </c>
      <c r="C235" s="125"/>
      <c r="D235" s="125"/>
      <c r="E235" s="126"/>
      <c r="F235" s="126"/>
      <c r="G235" s="126"/>
      <c r="H235" s="126"/>
      <c r="I235" s="126"/>
      <c r="J235" s="126"/>
      <c r="K235" s="126"/>
      <c r="L235" s="127"/>
      <c r="N235" s="61"/>
      <c r="O235" s="64"/>
      <c r="P235" s="64"/>
      <c r="Q235" s="64"/>
      <c r="R235" s="64"/>
      <c r="S235" s="64"/>
      <c r="T235" s="64"/>
      <c r="U235" s="64"/>
      <c r="V235" s="64"/>
    </row>
    <row r="236" spans="1:22" ht="51.75" customHeight="1" thickBot="1" x14ac:dyDescent="0.45">
      <c r="B236" s="128" t="s">
        <v>199</v>
      </c>
      <c r="C236" s="129"/>
      <c r="D236" s="130" t="str">
        <f>VLOOKUP(B236,'地場産品基準、関連資料'!$A$3:$B$16,2,FALSE)</f>
        <v>　　　</v>
      </c>
      <c r="E236" s="131"/>
      <c r="F236" s="132"/>
      <c r="G236" s="132"/>
      <c r="H236" s="132"/>
      <c r="I236" s="132"/>
      <c r="J236" s="132"/>
      <c r="K236" s="132"/>
      <c r="L236" s="133"/>
      <c r="N236" s="36" t="s">
        <v>139</v>
      </c>
      <c r="O236" s="161" t="s">
        <v>153</v>
      </c>
      <c r="P236" s="162"/>
      <c r="Q236" s="162"/>
      <c r="R236" s="162"/>
      <c r="S236" s="162"/>
      <c r="T236" s="162"/>
      <c r="U236" s="162"/>
      <c r="V236" s="162"/>
    </row>
    <row r="237" spans="1:22" ht="14.1" customHeight="1" thickTop="1" x14ac:dyDescent="0.4">
      <c r="B237" s="85" t="s">
        <v>0</v>
      </c>
      <c r="C237" s="86"/>
      <c r="D237" s="87"/>
      <c r="E237" s="88"/>
      <c r="F237" s="119" t="s">
        <v>43</v>
      </c>
      <c r="G237" s="120"/>
      <c r="H237" s="120"/>
      <c r="I237" s="120"/>
      <c r="J237" s="120"/>
      <c r="K237" s="120"/>
      <c r="L237" s="121"/>
      <c r="O237" s="23" t="s">
        <v>162</v>
      </c>
      <c r="P237" s="22"/>
      <c r="Q237" s="22"/>
      <c r="R237" s="22"/>
      <c r="S237" s="22"/>
      <c r="T237" s="22"/>
      <c r="U237" s="22"/>
      <c r="V237" s="22"/>
    </row>
    <row r="238" spans="1:22" ht="20.100000000000001" customHeight="1" thickBot="1" x14ac:dyDescent="0.45">
      <c r="B238" s="94" t="s">
        <v>1</v>
      </c>
      <c r="C238" s="95"/>
      <c r="D238" s="95"/>
      <c r="E238" s="96"/>
      <c r="F238" s="116"/>
      <c r="G238" s="117"/>
      <c r="H238" s="117"/>
      <c r="I238" s="117"/>
      <c r="J238" s="117"/>
      <c r="K238" s="117"/>
      <c r="L238" s="118"/>
      <c r="N238" s="36" t="s">
        <v>1</v>
      </c>
      <c r="O238" s="23" t="s">
        <v>160</v>
      </c>
      <c r="P238" s="22"/>
      <c r="Q238" s="22"/>
      <c r="R238" s="22"/>
      <c r="S238" s="22"/>
      <c r="T238" s="22"/>
      <c r="U238" s="22"/>
      <c r="V238" s="22"/>
    </row>
    <row r="239" spans="1:22" ht="20.100000000000001" customHeight="1" thickTop="1" x14ac:dyDescent="0.4">
      <c r="B239" s="136" t="s">
        <v>2</v>
      </c>
      <c r="C239" s="137"/>
      <c r="D239" s="137"/>
      <c r="E239" s="138"/>
      <c r="F239" s="97"/>
      <c r="G239" s="97"/>
      <c r="H239" s="97"/>
      <c r="I239" s="97"/>
      <c r="J239" s="97"/>
      <c r="K239" s="97"/>
      <c r="L239" s="98"/>
      <c r="N239" s="36" t="s">
        <v>163</v>
      </c>
      <c r="O239" s="23" t="s">
        <v>161</v>
      </c>
      <c r="P239" s="22"/>
      <c r="Q239" s="22"/>
      <c r="R239" s="22"/>
      <c r="S239" s="22"/>
      <c r="T239" s="22"/>
      <c r="U239" s="22"/>
      <c r="V239" s="22"/>
    </row>
    <row r="240" spans="1:22" ht="24" customHeight="1" x14ac:dyDescent="0.4">
      <c r="B240" s="92" t="s">
        <v>40</v>
      </c>
      <c r="C240" s="137"/>
      <c r="D240" s="137"/>
      <c r="E240" s="138"/>
      <c r="F240" s="114"/>
      <c r="G240" s="166"/>
      <c r="H240" s="112" t="s">
        <v>41</v>
      </c>
      <c r="I240" s="163"/>
      <c r="J240" s="164"/>
      <c r="K240" s="164"/>
      <c r="L240" s="165"/>
      <c r="N240" s="36" t="s">
        <v>140</v>
      </c>
      <c r="O240" s="23" t="s">
        <v>117</v>
      </c>
      <c r="P240" s="22"/>
      <c r="Q240" s="22"/>
      <c r="R240" s="22"/>
      <c r="S240" s="22"/>
      <c r="T240" s="22"/>
      <c r="U240" s="22"/>
      <c r="V240" s="22"/>
    </row>
    <row r="241" spans="2:22" ht="23.1" customHeight="1" x14ac:dyDescent="0.4">
      <c r="B241" s="136" t="s">
        <v>3</v>
      </c>
      <c r="C241" s="137"/>
      <c r="D241" s="137"/>
      <c r="E241" s="138"/>
      <c r="F241" s="114"/>
      <c r="G241" s="110"/>
      <c r="H241" s="112" t="s">
        <v>182</v>
      </c>
      <c r="I241" s="113"/>
      <c r="J241" s="139"/>
      <c r="K241" s="139"/>
      <c r="L241" s="140"/>
      <c r="N241" s="36" t="s">
        <v>141</v>
      </c>
      <c r="O241" s="23" t="s">
        <v>118</v>
      </c>
      <c r="P241" s="22"/>
      <c r="Q241" s="22"/>
      <c r="R241" s="22"/>
      <c r="S241" s="22"/>
      <c r="T241" s="22"/>
      <c r="U241" s="22"/>
      <c r="V241" s="22"/>
    </row>
    <row r="242" spans="2:22" ht="20.100000000000001" customHeight="1" x14ac:dyDescent="0.4">
      <c r="B242" s="136" t="s">
        <v>37</v>
      </c>
      <c r="C242" s="137"/>
      <c r="D242" s="137"/>
      <c r="E242" s="138"/>
      <c r="F242" s="141"/>
      <c r="G242" s="110"/>
      <c r="H242" s="112" t="s">
        <v>134</v>
      </c>
      <c r="I242" s="113"/>
      <c r="J242" s="114"/>
      <c r="K242" s="114"/>
      <c r="L242" s="100"/>
      <c r="N242" s="62" t="s">
        <v>172</v>
      </c>
      <c r="O242" s="23" t="s">
        <v>119</v>
      </c>
      <c r="Q242" s="22"/>
      <c r="R242" s="22"/>
      <c r="S242" s="22"/>
      <c r="T242" s="22"/>
      <c r="U242" s="22"/>
      <c r="V242" s="22"/>
    </row>
    <row r="243" spans="2:22" ht="24" customHeight="1" x14ac:dyDescent="0.4">
      <c r="B243" s="92" t="s">
        <v>110</v>
      </c>
      <c r="C243" s="80"/>
      <c r="D243" s="80"/>
      <c r="E243" s="93"/>
      <c r="F243" s="99"/>
      <c r="G243" s="110"/>
      <c r="H243" s="112" t="s">
        <v>69</v>
      </c>
      <c r="I243" s="138"/>
      <c r="J243" s="99"/>
      <c r="K243" s="99"/>
      <c r="L243" s="100"/>
      <c r="N243" s="36" t="s">
        <v>174</v>
      </c>
      <c r="O243" s="23" t="s">
        <v>175</v>
      </c>
      <c r="P243" s="63"/>
      <c r="Q243" s="63"/>
      <c r="R243" s="63"/>
      <c r="S243" s="63"/>
      <c r="T243" s="63"/>
      <c r="U243" s="63"/>
      <c r="V243" s="63"/>
    </row>
    <row r="244" spans="2:22" ht="24" customHeight="1" x14ac:dyDescent="0.4">
      <c r="B244" s="92" t="s">
        <v>157</v>
      </c>
      <c r="C244" s="137"/>
      <c r="D244" s="137"/>
      <c r="E244" s="138"/>
      <c r="F244" s="114"/>
      <c r="G244" s="110"/>
      <c r="H244" s="110"/>
      <c r="I244" s="110"/>
      <c r="J244" s="110"/>
      <c r="K244" s="110"/>
      <c r="L244" s="100"/>
      <c r="N244" s="62" t="s">
        <v>171</v>
      </c>
      <c r="O244" s="105" t="s">
        <v>137</v>
      </c>
      <c r="P244" s="68"/>
      <c r="Q244" s="68"/>
      <c r="R244" s="68"/>
      <c r="S244" s="68"/>
      <c r="T244" s="68"/>
      <c r="U244" s="68"/>
      <c r="V244" s="68"/>
    </row>
    <row r="245" spans="2:22" ht="30" customHeight="1" x14ac:dyDescent="0.4">
      <c r="B245" s="89" t="s">
        <v>148</v>
      </c>
      <c r="C245" s="90"/>
      <c r="D245" s="90"/>
      <c r="E245" s="91"/>
      <c r="F245" s="158"/>
      <c r="G245" s="159"/>
      <c r="H245" s="159"/>
      <c r="I245" s="159"/>
      <c r="J245" s="159"/>
      <c r="K245" s="159"/>
      <c r="L245" s="160"/>
      <c r="O245" s="68"/>
      <c r="P245" s="68"/>
      <c r="Q245" s="68"/>
      <c r="R245" s="68"/>
      <c r="S245" s="68"/>
      <c r="T245" s="68"/>
      <c r="U245" s="68"/>
      <c r="V245" s="68"/>
    </row>
    <row r="246" spans="2:22" ht="20.100000000000001" customHeight="1" x14ac:dyDescent="0.4">
      <c r="B246" s="152" t="s">
        <v>165</v>
      </c>
      <c r="C246" s="153"/>
      <c r="D246" s="153"/>
      <c r="E246" s="154"/>
      <c r="F246" s="155" t="s">
        <v>164</v>
      </c>
      <c r="G246" s="156"/>
      <c r="H246" s="156"/>
      <c r="I246" s="156"/>
      <c r="J246" s="156"/>
      <c r="K246" s="156"/>
      <c r="L246" s="157"/>
      <c r="O246" s="68"/>
      <c r="P246" s="68"/>
      <c r="Q246" s="68"/>
      <c r="R246" s="68"/>
      <c r="S246" s="68"/>
      <c r="T246" s="68"/>
      <c r="U246" s="68"/>
      <c r="V246" s="68"/>
    </row>
    <row r="247" spans="2:22" ht="20.100000000000001" customHeight="1" thickBot="1" x14ac:dyDescent="0.45">
      <c r="B247" s="101" t="s">
        <v>173</v>
      </c>
      <c r="C247" s="102"/>
      <c r="D247" s="102"/>
      <c r="E247" s="102"/>
      <c r="F247" s="103"/>
      <c r="G247" s="103"/>
      <c r="H247" s="103"/>
      <c r="I247" s="103"/>
      <c r="J247" s="103"/>
      <c r="K247" s="103"/>
      <c r="L247" s="104"/>
      <c r="N247" s="36" t="s">
        <v>142</v>
      </c>
      <c r="O247" s="23" t="s">
        <v>122</v>
      </c>
      <c r="P247" s="22"/>
      <c r="Q247" s="22"/>
      <c r="R247" s="22"/>
      <c r="S247" s="22"/>
      <c r="T247" s="22"/>
      <c r="U247" s="22"/>
      <c r="V247" s="22"/>
    </row>
    <row r="248" spans="2:22" ht="6" customHeight="1" thickBot="1" x14ac:dyDescent="0.45">
      <c r="P248" s="22"/>
      <c r="Q248" s="22"/>
      <c r="R248" s="22"/>
      <c r="S248" s="22"/>
      <c r="T248" s="22"/>
      <c r="U248" s="22"/>
      <c r="V248" s="22"/>
    </row>
    <row r="249" spans="2:22" ht="20.100000000000001" customHeight="1" x14ac:dyDescent="0.4">
      <c r="B249" s="107" t="str">
        <f t="shared" ref="B249" si="13">$B$25</f>
        <v xml:space="preserve"> 返礼品の詳細を把握させていただくため、以下の問いに回答を記載願います。</v>
      </c>
      <c r="C249" s="108"/>
      <c r="D249" s="108"/>
      <c r="E249" s="108"/>
      <c r="F249" s="108"/>
      <c r="G249" s="108"/>
      <c r="H249" s="108"/>
      <c r="I249" s="108"/>
      <c r="J249" s="108"/>
      <c r="K249" s="108"/>
      <c r="L249" s="109"/>
      <c r="P249" s="21"/>
      <c r="Q249" s="21"/>
      <c r="R249" s="21"/>
      <c r="S249" s="21"/>
      <c r="T249" s="21"/>
      <c r="U249" s="21"/>
      <c r="V249" s="21"/>
    </row>
    <row r="250" spans="2:22" ht="50.1" customHeight="1" x14ac:dyDescent="0.4">
      <c r="B250" s="15" t="s">
        <v>53</v>
      </c>
      <c r="C250" s="76" t="e">
        <f>VLOOKUP(B236,'地場産品基準、関連資料'!$A$3:$F$15,4,FALSE)</f>
        <v>#N/A</v>
      </c>
      <c r="D250" s="77"/>
      <c r="E250" s="77"/>
      <c r="F250" s="77"/>
      <c r="G250" s="77"/>
      <c r="H250" s="77"/>
      <c r="I250" s="77"/>
      <c r="J250" s="77"/>
      <c r="K250" s="77"/>
      <c r="L250" s="78"/>
      <c r="N250" s="70" t="s">
        <v>78</v>
      </c>
      <c r="O250" s="105" t="e">
        <f>VLOOKUP(B236,'地場産品基準、関連資料'!$A$3:$J$15,8,FALSE)</f>
        <v>#N/A</v>
      </c>
      <c r="P250" s="73"/>
      <c r="Q250" s="73"/>
      <c r="R250" s="73"/>
      <c r="S250" s="73"/>
      <c r="T250" s="73"/>
      <c r="U250" s="73"/>
      <c r="V250" s="73"/>
    </row>
    <row r="251" spans="2:22" ht="45" customHeight="1" x14ac:dyDescent="0.4">
      <c r="B251" s="15" t="s">
        <v>50</v>
      </c>
      <c r="C251" s="106"/>
      <c r="D251" s="80"/>
      <c r="E251" s="80"/>
      <c r="F251" s="80"/>
      <c r="G251" s="80"/>
      <c r="H251" s="80"/>
      <c r="I251" s="80"/>
      <c r="J251" s="80"/>
      <c r="K251" s="80"/>
      <c r="L251" s="81"/>
      <c r="N251" s="71"/>
      <c r="O251" s="73"/>
      <c r="P251" s="73"/>
      <c r="Q251" s="73"/>
      <c r="R251" s="73"/>
      <c r="S251" s="73"/>
      <c r="T251" s="73"/>
      <c r="U251" s="73"/>
      <c r="V251" s="73"/>
    </row>
    <row r="252" spans="2:22" ht="50.1" customHeight="1" x14ac:dyDescent="0.4">
      <c r="B252" s="15" t="s">
        <v>54</v>
      </c>
      <c r="C252" s="76" t="e">
        <f>VLOOKUP(B236,'地場産品基準、関連資料'!$A$3:$F$15,5,FALSE)</f>
        <v>#N/A</v>
      </c>
      <c r="D252" s="77"/>
      <c r="E252" s="77"/>
      <c r="F252" s="77"/>
      <c r="G252" s="77"/>
      <c r="H252" s="77"/>
      <c r="I252" s="77"/>
      <c r="J252" s="77"/>
      <c r="K252" s="77"/>
      <c r="L252" s="78"/>
      <c r="M252" s="17"/>
      <c r="N252" s="70" t="s">
        <v>79</v>
      </c>
      <c r="O252" s="72" t="e">
        <f>VLOOKUP(B236,'地場産品基準、関連資料'!$A$3:$J$15,9,FALSE)</f>
        <v>#N/A</v>
      </c>
      <c r="P252" s="73"/>
      <c r="Q252" s="73"/>
      <c r="R252" s="73"/>
      <c r="S252" s="73"/>
      <c r="T252" s="73"/>
      <c r="U252" s="73"/>
      <c r="V252" s="73"/>
    </row>
    <row r="253" spans="2:22" ht="45" customHeight="1" x14ac:dyDescent="0.4">
      <c r="B253" s="15" t="s">
        <v>50</v>
      </c>
      <c r="C253" s="79"/>
      <c r="D253" s="80"/>
      <c r="E253" s="80"/>
      <c r="F253" s="80"/>
      <c r="G253" s="80"/>
      <c r="H253" s="80"/>
      <c r="I253" s="80"/>
      <c r="J253" s="80"/>
      <c r="K253" s="80"/>
      <c r="L253" s="81"/>
      <c r="N253" s="71"/>
      <c r="O253" s="73"/>
      <c r="P253" s="73"/>
      <c r="Q253" s="73"/>
      <c r="R253" s="73"/>
      <c r="S253" s="73"/>
      <c r="T253" s="73"/>
      <c r="U253" s="73"/>
      <c r="V253" s="73"/>
    </row>
    <row r="254" spans="2:22" ht="49.5" customHeight="1" x14ac:dyDescent="0.4">
      <c r="B254" s="15" t="s">
        <v>55</v>
      </c>
      <c r="C254" s="76" t="e">
        <f>VLOOKUP(B236,'地場産品基準、関連資料'!$A$3:$F$15,6,FALSE)</f>
        <v>#N/A</v>
      </c>
      <c r="D254" s="77"/>
      <c r="E254" s="77"/>
      <c r="F254" s="77"/>
      <c r="G254" s="77"/>
      <c r="H254" s="77"/>
      <c r="I254" s="77"/>
      <c r="J254" s="77"/>
      <c r="K254" s="77"/>
      <c r="L254" s="78"/>
      <c r="M254" s="17"/>
      <c r="N254" s="70" t="s">
        <v>80</v>
      </c>
      <c r="O254" s="72" t="e">
        <f>VLOOKUP(B236,'地場産品基準、関連資料'!$A$3:$J$15,10,FALSE)</f>
        <v>#N/A</v>
      </c>
      <c r="P254" s="74"/>
      <c r="Q254" s="74"/>
      <c r="R254" s="74"/>
      <c r="S254" s="74"/>
      <c r="T254" s="74"/>
      <c r="U254" s="75"/>
      <c r="V254" s="75"/>
    </row>
    <row r="255" spans="2:22" ht="45" customHeight="1" thickBot="1" x14ac:dyDescent="0.45">
      <c r="B255" s="16" t="s">
        <v>50</v>
      </c>
      <c r="C255" s="82"/>
      <c r="D255" s="83"/>
      <c r="E255" s="83"/>
      <c r="F255" s="83"/>
      <c r="G255" s="83"/>
      <c r="H255" s="83"/>
      <c r="I255" s="83"/>
      <c r="J255" s="83"/>
      <c r="K255" s="83"/>
      <c r="L255" s="84"/>
      <c r="N255" s="71"/>
      <c r="O255" s="75"/>
      <c r="P255" s="75"/>
      <c r="Q255" s="75"/>
      <c r="R255" s="75"/>
      <c r="S255" s="75"/>
      <c r="T255" s="75"/>
      <c r="U255" s="75"/>
      <c r="V255" s="75"/>
    </row>
    <row r="257" spans="1:22" ht="15" customHeight="1" x14ac:dyDescent="0.4">
      <c r="A257" s="27">
        <f>+A225+1</f>
        <v>19</v>
      </c>
      <c r="K257" s="111" t="str">
        <f>IF(A257&gt;$L$6," ",A257&amp;"/"&amp;L262)</f>
        <v>19/</v>
      </c>
      <c r="L257" s="71"/>
      <c r="N257" s="23" t="s">
        <v>149</v>
      </c>
      <c r="P257" s="22"/>
      <c r="Q257" s="22"/>
      <c r="R257" s="22"/>
      <c r="S257" s="22"/>
      <c r="T257" s="22"/>
      <c r="U257" s="22"/>
      <c r="V257" s="22"/>
    </row>
    <row r="258" spans="1:22" ht="9.75" customHeight="1" x14ac:dyDescent="0.4">
      <c r="P258" s="22"/>
      <c r="Q258" s="22"/>
      <c r="R258" s="22"/>
      <c r="S258" s="22"/>
      <c r="T258" s="22"/>
      <c r="U258" s="22"/>
      <c r="V258" s="22"/>
    </row>
    <row r="259" spans="1:22" ht="15" customHeight="1" x14ac:dyDescent="0.4">
      <c r="C259" s="19"/>
      <c r="D259" s="19"/>
      <c r="E259" s="19"/>
      <c r="F259" s="19"/>
      <c r="G259" s="24" t="s">
        <v>107</v>
      </c>
      <c r="H259" s="19"/>
      <c r="I259" s="19"/>
      <c r="J259" s="19"/>
      <c r="K259" s="19"/>
      <c r="L259" s="19"/>
      <c r="P259" s="22"/>
      <c r="Q259" s="22"/>
      <c r="R259" s="22"/>
      <c r="S259" s="22"/>
      <c r="T259" s="22"/>
      <c r="U259" s="22"/>
      <c r="V259" s="22"/>
    </row>
    <row r="260" spans="1:22" ht="15" customHeight="1" x14ac:dyDescent="0.15">
      <c r="B260" s="19"/>
      <c r="C260" s="19"/>
      <c r="D260" s="19"/>
      <c r="E260" s="19"/>
      <c r="F260" s="19"/>
      <c r="G260" s="19"/>
      <c r="H260" s="19"/>
      <c r="I260" s="19"/>
      <c r="J260" s="177">
        <f>IF(A257&gt;$L$6," ",'様式２ 返礼品明細(No.11～20)'!$J$4)</f>
        <v>45961</v>
      </c>
      <c r="K260" s="178">
        <f>IF(K262="","",'様式２ 返礼品明細(No.11～20)'!$J$4)</f>
        <v>45961</v>
      </c>
      <c r="L260" s="178" t="str">
        <f>IF(L262="","",'様式２ 返礼品明細(No.11～20)'!$J$4)</f>
        <v/>
      </c>
      <c r="P260" s="22"/>
      <c r="Q260" s="22"/>
      <c r="R260" s="22"/>
      <c r="S260" s="22"/>
      <c r="T260" s="22"/>
      <c r="U260" s="22"/>
      <c r="V260" s="22"/>
    </row>
    <row r="261" spans="1:22" ht="27" customHeight="1" x14ac:dyDescent="0.15">
      <c r="B261" s="69" t="str">
        <f t="shared" ref="B261" si="14">$B$5</f>
        <v>※この申請書はお礼品ごとに作成してください。
※セット品で個々の品に販売実績がある場合、本書を個別に作成してください。
※変更の場合は、二重枠内と変更部分のみ記載し、前回の申請書を添付してください。</v>
      </c>
      <c r="C261" s="68"/>
      <c r="D261" s="68"/>
      <c r="E261" s="68"/>
      <c r="F261" s="68"/>
      <c r="G261" s="68"/>
      <c r="H261" s="68"/>
      <c r="I261" s="68"/>
      <c r="J261" s="68"/>
      <c r="K261" s="17"/>
      <c r="L261" s="60"/>
      <c r="P261" s="22"/>
      <c r="Q261" s="22"/>
      <c r="R261" s="22"/>
      <c r="S261" s="22"/>
      <c r="T261" s="22"/>
      <c r="U261" s="22"/>
      <c r="V261" s="22"/>
    </row>
    <row r="262" spans="1:22" ht="18" customHeight="1" thickBot="1" x14ac:dyDescent="0.2">
      <c r="B262" s="68"/>
      <c r="C262" s="68"/>
      <c r="D262" s="68"/>
      <c r="E262" s="68"/>
      <c r="F262" s="68"/>
      <c r="G262" s="68"/>
      <c r="H262" s="68"/>
      <c r="I262" s="68"/>
      <c r="J262" s="68"/>
      <c r="K262" s="26" t="s">
        <v>145</v>
      </c>
      <c r="L262" s="25" t="str">
        <f>IF(A257&gt;'様式２ 返礼品明細(No.11～20)'!$L$6,"",'様式２ 返礼品明細(No.11～20)'!$L$6)</f>
        <v/>
      </c>
      <c r="N262" s="30" t="s">
        <v>146</v>
      </c>
      <c r="O262" s="67" t="s">
        <v>147</v>
      </c>
      <c r="P262" s="68"/>
      <c r="Q262" s="68"/>
      <c r="R262" s="68"/>
      <c r="S262" s="68"/>
      <c r="T262" s="68"/>
      <c r="U262" s="68"/>
      <c r="V262" s="68"/>
    </row>
    <row r="263" spans="1:22" ht="20.100000000000001" customHeight="1" thickTop="1" thickBot="1" x14ac:dyDescent="0.45">
      <c r="B263" s="85" t="s">
        <v>68</v>
      </c>
      <c r="C263" s="115"/>
      <c r="D263" s="115"/>
      <c r="E263" s="147"/>
      <c r="F263" s="148"/>
      <c r="G263" s="148"/>
      <c r="H263" s="149"/>
      <c r="I263" s="46" t="s">
        <v>158</v>
      </c>
      <c r="J263" s="144"/>
      <c r="K263" s="145"/>
      <c r="L263" s="146"/>
      <c r="P263" s="22"/>
      <c r="Q263" s="22"/>
      <c r="R263" s="22"/>
      <c r="S263" s="22"/>
      <c r="T263" s="22"/>
      <c r="U263" s="22"/>
      <c r="V263" s="22"/>
    </row>
    <row r="264" spans="1:22" ht="20.100000000000001" customHeight="1" thickTop="1" x14ac:dyDescent="0.4">
      <c r="B264" s="136" t="s">
        <v>166</v>
      </c>
      <c r="C264" s="110"/>
      <c r="D264" s="138"/>
      <c r="E264" s="47" t="s">
        <v>167</v>
      </c>
      <c r="F264" s="151"/>
      <c r="G264" s="151"/>
      <c r="H264" s="151"/>
      <c r="I264" s="38" t="s">
        <v>170</v>
      </c>
      <c r="J264" s="150"/>
      <c r="K264" s="80"/>
      <c r="L264" s="81"/>
      <c r="P264" s="22"/>
      <c r="Q264" s="22"/>
      <c r="R264" s="22"/>
      <c r="S264" s="22"/>
      <c r="T264" s="22"/>
      <c r="U264" s="22"/>
      <c r="V264" s="22"/>
    </row>
    <row r="265" spans="1:22" ht="20.100000000000001" customHeight="1" thickBot="1" x14ac:dyDescent="0.45">
      <c r="B265" s="136" t="s">
        <v>176</v>
      </c>
      <c r="C265" s="110"/>
      <c r="D265" s="138"/>
      <c r="E265" s="142"/>
      <c r="F265" s="143"/>
      <c r="G265" s="143"/>
      <c r="H265" s="143"/>
      <c r="I265" s="143"/>
      <c r="J265" s="48" t="s">
        <v>181</v>
      </c>
      <c r="K265" s="65"/>
      <c r="L265" s="40"/>
      <c r="N265" s="36" t="s">
        <v>177</v>
      </c>
      <c r="O265" s="23" t="s">
        <v>178</v>
      </c>
      <c r="P265" s="22"/>
      <c r="Q265" s="22"/>
      <c r="R265" s="22"/>
      <c r="S265" s="22"/>
      <c r="T265" s="22"/>
      <c r="U265" s="22"/>
      <c r="V265" s="22"/>
    </row>
    <row r="266" spans="1:22" ht="20.100000000000001" customHeight="1" thickTop="1" thickBot="1" x14ac:dyDescent="0.45">
      <c r="B266" s="122" t="s">
        <v>108</v>
      </c>
      <c r="C266" s="123"/>
      <c r="D266" s="123"/>
      <c r="E266" s="49" t="s">
        <v>168</v>
      </c>
      <c r="F266" s="50" t="str">
        <f>IF(E266="変　更","変更理由","")</f>
        <v/>
      </c>
      <c r="G266" s="134"/>
      <c r="H266" s="134"/>
      <c r="I266" s="134"/>
      <c r="J266" s="134"/>
      <c r="K266" s="134"/>
      <c r="L266" s="135"/>
      <c r="N266" s="36" t="s">
        <v>108</v>
      </c>
      <c r="O266" s="41" t="s">
        <v>116</v>
      </c>
      <c r="P266" s="64"/>
      <c r="Q266" s="64"/>
      <c r="R266" s="64"/>
      <c r="S266" s="64"/>
      <c r="T266" s="64"/>
      <c r="U266" s="64"/>
      <c r="V266" s="64"/>
    </row>
    <row r="267" spans="1:22" ht="16.5" customHeight="1" x14ac:dyDescent="0.4">
      <c r="B267" s="124" t="s">
        <v>111</v>
      </c>
      <c r="C267" s="125"/>
      <c r="D267" s="125"/>
      <c r="E267" s="126"/>
      <c r="F267" s="126"/>
      <c r="G267" s="126"/>
      <c r="H267" s="126"/>
      <c r="I267" s="126"/>
      <c r="J267" s="126"/>
      <c r="K267" s="126"/>
      <c r="L267" s="127"/>
      <c r="N267" s="61"/>
      <c r="O267" s="64"/>
      <c r="P267" s="64"/>
      <c r="Q267" s="64"/>
      <c r="R267" s="64"/>
      <c r="S267" s="64"/>
      <c r="T267" s="64"/>
      <c r="U267" s="64"/>
      <c r="V267" s="64"/>
    </row>
    <row r="268" spans="1:22" ht="51.75" customHeight="1" thickBot="1" x14ac:dyDescent="0.45">
      <c r="B268" s="128" t="s">
        <v>199</v>
      </c>
      <c r="C268" s="129"/>
      <c r="D268" s="130" t="str">
        <f>VLOOKUP(B268,'地場産品基準、関連資料'!$A$3:$B$16,2,FALSE)</f>
        <v>　　　</v>
      </c>
      <c r="E268" s="131"/>
      <c r="F268" s="132"/>
      <c r="G268" s="132"/>
      <c r="H268" s="132"/>
      <c r="I268" s="132"/>
      <c r="J268" s="132"/>
      <c r="K268" s="132"/>
      <c r="L268" s="133"/>
      <c r="N268" s="36" t="s">
        <v>139</v>
      </c>
      <c r="O268" s="161" t="s">
        <v>153</v>
      </c>
      <c r="P268" s="162"/>
      <c r="Q268" s="162"/>
      <c r="R268" s="162"/>
      <c r="S268" s="162"/>
      <c r="T268" s="162"/>
      <c r="U268" s="162"/>
      <c r="V268" s="162"/>
    </row>
    <row r="269" spans="1:22" ht="14.1" customHeight="1" thickTop="1" x14ac:dyDescent="0.4">
      <c r="B269" s="85" t="s">
        <v>0</v>
      </c>
      <c r="C269" s="86"/>
      <c r="D269" s="87"/>
      <c r="E269" s="88"/>
      <c r="F269" s="119" t="s">
        <v>43</v>
      </c>
      <c r="G269" s="120"/>
      <c r="H269" s="120"/>
      <c r="I269" s="120"/>
      <c r="J269" s="120"/>
      <c r="K269" s="120"/>
      <c r="L269" s="121"/>
      <c r="O269" s="23" t="s">
        <v>162</v>
      </c>
      <c r="P269" s="22"/>
      <c r="Q269" s="22"/>
      <c r="R269" s="22"/>
      <c r="S269" s="22"/>
      <c r="T269" s="22"/>
      <c r="U269" s="22"/>
      <c r="V269" s="22"/>
    </row>
    <row r="270" spans="1:22" ht="20.100000000000001" customHeight="1" thickBot="1" x14ac:dyDescent="0.45">
      <c r="B270" s="94" t="s">
        <v>1</v>
      </c>
      <c r="C270" s="95"/>
      <c r="D270" s="95"/>
      <c r="E270" s="96"/>
      <c r="F270" s="116"/>
      <c r="G270" s="117"/>
      <c r="H270" s="117"/>
      <c r="I270" s="117"/>
      <c r="J270" s="117"/>
      <c r="K270" s="117"/>
      <c r="L270" s="118"/>
      <c r="N270" s="36" t="s">
        <v>1</v>
      </c>
      <c r="O270" s="23" t="s">
        <v>160</v>
      </c>
      <c r="P270" s="22"/>
      <c r="Q270" s="22"/>
      <c r="R270" s="22"/>
      <c r="S270" s="22"/>
      <c r="T270" s="22"/>
      <c r="U270" s="22"/>
      <c r="V270" s="22"/>
    </row>
    <row r="271" spans="1:22" ht="20.100000000000001" customHeight="1" thickTop="1" x14ac:dyDescent="0.4">
      <c r="B271" s="136" t="s">
        <v>2</v>
      </c>
      <c r="C271" s="137"/>
      <c r="D271" s="137"/>
      <c r="E271" s="138"/>
      <c r="F271" s="97"/>
      <c r="G271" s="97"/>
      <c r="H271" s="97"/>
      <c r="I271" s="97"/>
      <c r="J271" s="97"/>
      <c r="K271" s="97"/>
      <c r="L271" s="98"/>
      <c r="N271" s="36" t="s">
        <v>163</v>
      </c>
      <c r="O271" s="23" t="s">
        <v>161</v>
      </c>
      <c r="P271" s="22"/>
      <c r="Q271" s="22"/>
      <c r="R271" s="22"/>
      <c r="S271" s="22"/>
      <c r="T271" s="22"/>
      <c r="U271" s="22"/>
      <c r="V271" s="22"/>
    </row>
    <row r="272" spans="1:22" ht="24" customHeight="1" x14ac:dyDescent="0.4">
      <c r="B272" s="92" t="s">
        <v>40</v>
      </c>
      <c r="C272" s="137"/>
      <c r="D272" s="137"/>
      <c r="E272" s="138"/>
      <c r="F272" s="114"/>
      <c r="G272" s="166"/>
      <c r="H272" s="112" t="s">
        <v>41</v>
      </c>
      <c r="I272" s="163"/>
      <c r="J272" s="164"/>
      <c r="K272" s="164"/>
      <c r="L272" s="165"/>
      <c r="N272" s="36" t="s">
        <v>140</v>
      </c>
      <c r="O272" s="23" t="s">
        <v>117</v>
      </c>
      <c r="P272" s="22"/>
      <c r="Q272" s="22"/>
      <c r="R272" s="22"/>
      <c r="S272" s="22"/>
      <c r="T272" s="22"/>
      <c r="U272" s="22"/>
      <c r="V272" s="22"/>
    </row>
    <row r="273" spans="2:22" ht="23.1" customHeight="1" x14ac:dyDescent="0.4">
      <c r="B273" s="136" t="s">
        <v>3</v>
      </c>
      <c r="C273" s="137"/>
      <c r="D273" s="137"/>
      <c r="E273" s="138"/>
      <c r="F273" s="114"/>
      <c r="G273" s="110"/>
      <c r="H273" s="112" t="s">
        <v>182</v>
      </c>
      <c r="I273" s="113"/>
      <c r="J273" s="139"/>
      <c r="K273" s="139"/>
      <c r="L273" s="140"/>
      <c r="N273" s="36" t="s">
        <v>141</v>
      </c>
      <c r="O273" s="23" t="s">
        <v>118</v>
      </c>
      <c r="P273" s="22"/>
      <c r="Q273" s="22"/>
      <c r="R273" s="22"/>
      <c r="S273" s="22"/>
      <c r="T273" s="22"/>
      <c r="U273" s="22"/>
      <c r="V273" s="22"/>
    </row>
    <row r="274" spans="2:22" ht="20.100000000000001" customHeight="1" x14ac:dyDescent="0.4">
      <c r="B274" s="136" t="s">
        <v>37</v>
      </c>
      <c r="C274" s="137"/>
      <c r="D274" s="137"/>
      <c r="E274" s="138"/>
      <c r="F274" s="141"/>
      <c r="G274" s="110"/>
      <c r="H274" s="112" t="s">
        <v>134</v>
      </c>
      <c r="I274" s="113"/>
      <c r="J274" s="114"/>
      <c r="K274" s="114"/>
      <c r="L274" s="100"/>
      <c r="N274" s="62" t="s">
        <v>172</v>
      </c>
      <c r="O274" s="23" t="s">
        <v>119</v>
      </c>
      <c r="Q274" s="22"/>
      <c r="R274" s="22"/>
      <c r="S274" s="22"/>
      <c r="T274" s="22"/>
      <c r="U274" s="22"/>
      <c r="V274" s="22"/>
    </row>
    <row r="275" spans="2:22" ht="24" customHeight="1" x14ac:dyDescent="0.4">
      <c r="B275" s="92" t="s">
        <v>110</v>
      </c>
      <c r="C275" s="80"/>
      <c r="D275" s="80"/>
      <c r="E275" s="93"/>
      <c r="F275" s="99"/>
      <c r="G275" s="110"/>
      <c r="H275" s="112" t="s">
        <v>69</v>
      </c>
      <c r="I275" s="138"/>
      <c r="J275" s="99"/>
      <c r="K275" s="99"/>
      <c r="L275" s="100"/>
      <c r="N275" s="36" t="s">
        <v>174</v>
      </c>
      <c r="O275" s="23" t="s">
        <v>175</v>
      </c>
      <c r="P275" s="63"/>
      <c r="Q275" s="63"/>
      <c r="R275" s="63"/>
      <c r="S275" s="63"/>
      <c r="T275" s="63"/>
      <c r="U275" s="63"/>
      <c r="V275" s="63"/>
    </row>
    <row r="276" spans="2:22" ht="24" customHeight="1" x14ac:dyDescent="0.4">
      <c r="B276" s="92" t="s">
        <v>157</v>
      </c>
      <c r="C276" s="137"/>
      <c r="D276" s="137"/>
      <c r="E276" s="138"/>
      <c r="F276" s="114"/>
      <c r="G276" s="110"/>
      <c r="H276" s="110"/>
      <c r="I276" s="110"/>
      <c r="J276" s="110"/>
      <c r="K276" s="110"/>
      <c r="L276" s="100"/>
      <c r="N276" s="62" t="s">
        <v>171</v>
      </c>
      <c r="O276" s="105" t="s">
        <v>137</v>
      </c>
      <c r="P276" s="68"/>
      <c r="Q276" s="68"/>
      <c r="R276" s="68"/>
      <c r="S276" s="68"/>
      <c r="T276" s="68"/>
      <c r="U276" s="68"/>
      <c r="V276" s="68"/>
    </row>
    <row r="277" spans="2:22" ht="30" customHeight="1" x14ac:dyDescent="0.4">
      <c r="B277" s="89" t="s">
        <v>148</v>
      </c>
      <c r="C277" s="90"/>
      <c r="D277" s="90"/>
      <c r="E277" s="91"/>
      <c r="F277" s="158"/>
      <c r="G277" s="159"/>
      <c r="H277" s="159"/>
      <c r="I277" s="159"/>
      <c r="J277" s="159"/>
      <c r="K277" s="159"/>
      <c r="L277" s="160"/>
      <c r="O277" s="68"/>
      <c r="P277" s="68"/>
      <c r="Q277" s="68"/>
      <c r="R277" s="68"/>
      <c r="S277" s="68"/>
      <c r="T277" s="68"/>
      <c r="U277" s="68"/>
      <c r="V277" s="68"/>
    </row>
    <row r="278" spans="2:22" ht="20.100000000000001" customHeight="1" x14ac:dyDescent="0.4">
      <c r="B278" s="152" t="s">
        <v>165</v>
      </c>
      <c r="C278" s="153"/>
      <c r="D278" s="153"/>
      <c r="E278" s="154"/>
      <c r="F278" s="155" t="s">
        <v>164</v>
      </c>
      <c r="G278" s="156"/>
      <c r="H278" s="156"/>
      <c r="I278" s="156"/>
      <c r="J278" s="156"/>
      <c r="K278" s="156"/>
      <c r="L278" s="157"/>
      <c r="O278" s="68"/>
      <c r="P278" s="68"/>
      <c r="Q278" s="68"/>
      <c r="R278" s="68"/>
      <c r="S278" s="68"/>
      <c r="T278" s="68"/>
      <c r="U278" s="68"/>
      <c r="V278" s="68"/>
    </row>
    <row r="279" spans="2:22" ht="20.100000000000001" customHeight="1" thickBot="1" x14ac:dyDescent="0.45">
      <c r="B279" s="101" t="s">
        <v>173</v>
      </c>
      <c r="C279" s="102"/>
      <c r="D279" s="102"/>
      <c r="E279" s="102"/>
      <c r="F279" s="103"/>
      <c r="G279" s="103"/>
      <c r="H279" s="103"/>
      <c r="I279" s="103"/>
      <c r="J279" s="103"/>
      <c r="K279" s="103"/>
      <c r="L279" s="104"/>
      <c r="N279" s="36" t="s">
        <v>142</v>
      </c>
      <c r="O279" s="23" t="s">
        <v>122</v>
      </c>
      <c r="P279" s="22"/>
      <c r="Q279" s="22"/>
      <c r="R279" s="22"/>
      <c r="S279" s="22"/>
      <c r="T279" s="22"/>
      <c r="U279" s="22"/>
      <c r="V279" s="22"/>
    </row>
    <row r="280" spans="2:22" ht="6" customHeight="1" thickBot="1" x14ac:dyDescent="0.45">
      <c r="P280" s="22"/>
      <c r="Q280" s="22"/>
      <c r="R280" s="22"/>
      <c r="S280" s="22"/>
      <c r="T280" s="22"/>
      <c r="U280" s="22"/>
      <c r="V280" s="22"/>
    </row>
    <row r="281" spans="2:22" ht="20.100000000000001" customHeight="1" x14ac:dyDescent="0.4">
      <c r="B281" s="107" t="str">
        <f t="shared" ref="B281" si="15">$B$25</f>
        <v xml:space="preserve"> 返礼品の詳細を把握させていただくため、以下の問いに回答を記載願います。</v>
      </c>
      <c r="C281" s="108"/>
      <c r="D281" s="108"/>
      <c r="E281" s="108"/>
      <c r="F281" s="108"/>
      <c r="G281" s="108"/>
      <c r="H281" s="108"/>
      <c r="I281" s="108"/>
      <c r="J281" s="108"/>
      <c r="K281" s="108"/>
      <c r="L281" s="109"/>
      <c r="P281" s="21"/>
      <c r="Q281" s="21"/>
      <c r="R281" s="21"/>
      <c r="S281" s="21"/>
      <c r="T281" s="21"/>
      <c r="U281" s="21"/>
      <c r="V281" s="21"/>
    </row>
    <row r="282" spans="2:22" ht="50.1" customHeight="1" x14ac:dyDescent="0.4">
      <c r="B282" s="15" t="s">
        <v>53</v>
      </c>
      <c r="C282" s="76" t="e">
        <f>VLOOKUP(B268,'地場産品基準、関連資料'!$A$3:$F$15,4,FALSE)</f>
        <v>#N/A</v>
      </c>
      <c r="D282" s="77"/>
      <c r="E282" s="77"/>
      <c r="F282" s="77"/>
      <c r="G282" s="77"/>
      <c r="H282" s="77"/>
      <c r="I282" s="77"/>
      <c r="J282" s="77"/>
      <c r="K282" s="77"/>
      <c r="L282" s="78"/>
      <c r="N282" s="70" t="s">
        <v>78</v>
      </c>
      <c r="O282" s="105" t="e">
        <f>VLOOKUP(B268,'地場産品基準、関連資料'!$A$3:$J$15,8,FALSE)</f>
        <v>#N/A</v>
      </c>
      <c r="P282" s="73"/>
      <c r="Q282" s="73"/>
      <c r="R282" s="73"/>
      <c r="S282" s="73"/>
      <c r="T282" s="73"/>
      <c r="U282" s="73"/>
      <c r="V282" s="73"/>
    </row>
    <row r="283" spans="2:22" ht="45" customHeight="1" x14ac:dyDescent="0.4">
      <c r="B283" s="15" t="s">
        <v>50</v>
      </c>
      <c r="C283" s="106"/>
      <c r="D283" s="80"/>
      <c r="E283" s="80"/>
      <c r="F283" s="80"/>
      <c r="G283" s="80"/>
      <c r="H283" s="80"/>
      <c r="I283" s="80"/>
      <c r="J283" s="80"/>
      <c r="K283" s="80"/>
      <c r="L283" s="81"/>
      <c r="N283" s="71"/>
      <c r="O283" s="73"/>
      <c r="P283" s="73"/>
      <c r="Q283" s="73"/>
      <c r="R283" s="73"/>
      <c r="S283" s="73"/>
      <c r="T283" s="73"/>
      <c r="U283" s="73"/>
      <c r="V283" s="73"/>
    </row>
    <row r="284" spans="2:22" ht="50.1" customHeight="1" x14ac:dyDescent="0.4">
      <c r="B284" s="15" t="s">
        <v>54</v>
      </c>
      <c r="C284" s="76" t="e">
        <f>VLOOKUP(B268,'地場産品基準、関連資料'!$A$3:$F$15,5,FALSE)</f>
        <v>#N/A</v>
      </c>
      <c r="D284" s="77"/>
      <c r="E284" s="77"/>
      <c r="F284" s="77"/>
      <c r="G284" s="77"/>
      <c r="H284" s="77"/>
      <c r="I284" s="77"/>
      <c r="J284" s="77"/>
      <c r="K284" s="77"/>
      <c r="L284" s="78"/>
      <c r="M284" s="17"/>
      <c r="N284" s="70" t="s">
        <v>79</v>
      </c>
      <c r="O284" s="72" t="e">
        <f>VLOOKUP(B268,'地場産品基準、関連資料'!$A$3:$J$15,9,FALSE)</f>
        <v>#N/A</v>
      </c>
      <c r="P284" s="73"/>
      <c r="Q284" s="73"/>
      <c r="R284" s="73"/>
      <c r="S284" s="73"/>
      <c r="T284" s="73"/>
      <c r="U284" s="73"/>
      <c r="V284" s="73"/>
    </row>
    <row r="285" spans="2:22" ht="45" customHeight="1" x14ac:dyDescent="0.4">
      <c r="B285" s="15" t="s">
        <v>50</v>
      </c>
      <c r="C285" s="79"/>
      <c r="D285" s="80"/>
      <c r="E285" s="80"/>
      <c r="F285" s="80"/>
      <c r="G285" s="80"/>
      <c r="H285" s="80"/>
      <c r="I285" s="80"/>
      <c r="J285" s="80"/>
      <c r="K285" s="80"/>
      <c r="L285" s="81"/>
      <c r="N285" s="71"/>
      <c r="O285" s="73"/>
      <c r="P285" s="73"/>
      <c r="Q285" s="73"/>
      <c r="R285" s="73"/>
      <c r="S285" s="73"/>
      <c r="T285" s="73"/>
      <c r="U285" s="73"/>
      <c r="V285" s="73"/>
    </row>
    <row r="286" spans="2:22" ht="49.5" customHeight="1" x14ac:dyDescent="0.4">
      <c r="B286" s="15" t="s">
        <v>55</v>
      </c>
      <c r="C286" s="76" t="e">
        <f>VLOOKUP(B268,'地場産品基準、関連資料'!$A$3:$F$15,6,FALSE)</f>
        <v>#N/A</v>
      </c>
      <c r="D286" s="77"/>
      <c r="E286" s="77"/>
      <c r="F286" s="77"/>
      <c r="G286" s="77"/>
      <c r="H286" s="77"/>
      <c r="I286" s="77"/>
      <c r="J286" s="77"/>
      <c r="K286" s="77"/>
      <c r="L286" s="78"/>
      <c r="M286" s="17"/>
      <c r="N286" s="70" t="s">
        <v>80</v>
      </c>
      <c r="O286" s="72" t="e">
        <f>VLOOKUP(B268,'地場産品基準、関連資料'!$A$3:$J$15,10,FALSE)</f>
        <v>#N/A</v>
      </c>
      <c r="P286" s="74"/>
      <c r="Q286" s="74"/>
      <c r="R286" s="74"/>
      <c r="S286" s="74"/>
      <c r="T286" s="74"/>
      <c r="U286" s="75"/>
      <c r="V286" s="75"/>
    </row>
    <row r="287" spans="2:22" ht="45" customHeight="1" thickBot="1" x14ac:dyDescent="0.45">
      <c r="B287" s="16" t="s">
        <v>50</v>
      </c>
      <c r="C287" s="82"/>
      <c r="D287" s="83"/>
      <c r="E287" s="83"/>
      <c r="F287" s="83"/>
      <c r="G287" s="83"/>
      <c r="H287" s="83"/>
      <c r="I287" s="83"/>
      <c r="J287" s="83"/>
      <c r="K287" s="83"/>
      <c r="L287" s="84"/>
      <c r="N287" s="71"/>
      <c r="O287" s="75"/>
      <c r="P287" s="75"/>
      <c r="Q287" s="75"/>
      <c r="R287" s="75"/>
      <c r="S287" s="75"/>
      <c r="T287" s="75"/>
      <c r="U287" s="75"/>
      <c r="V287" s="75"/>
    </row>
    <row r="289" spans="1:22" ht="15" customHeight="1" x14ac:dyDescent="0.4">
      <c r="A289" s="27">
        <f>+A257+1</f>
        <v>20</v>
      </c>
      <c r="K289" s="111" t="str">
        <f>IF(A289&gt;$L$6," ",A289&amp;"/"&amp;L294)</f>
        <v>20/</v>
      </c>
      <c r="L289" s="71"/>
      <c r="N289" s="23" t="s">
        <v>149</v>
      </c>
      <c r="P289" s="22"/>
      <c r="Q289" s="22"/>
      <c r="R289" s="22"/>
      <c r="S289" s="22"/>
      <c r="T289" s="22"/>
      <c r="U289" s="22"/>
      <c r="V289" s="22"/>
    </row>
    <row r="290" spans="1:22" ht="9.75" customHeight="1" x14ac:dyDescent="0.4">
      <c r="P290" s="22"/>
      <c r="Q290" s="22"/>
      <c r="R290" s="22"/>
      <c r="S290" s="22"/>
      <c r="T290" s="22"/>
      <c r="U290" s="22"/>
      <c r="V290" s="22"/>
    </row>
    <row r="291" spans="1:22" ht="15" customHeight="1" x14ac:dyDescent="0.4">
      <c r="C291" s="19"/>
      <c r="D291" s="19"/>
      <c r="E291" s="19"/>
      <c r="F291" s="19"/>
      <c r="G291" s="24" t="s">
        <v>107</v>
      </c>
      <c r="H291" s="19"/>
      <c r="I291" s="19"/>
      <c r="J291" s="19"/>
      <c r="K291" s="19"/>
      <c r="L291" s="19"/>
      <c r="P291" s="22"/>
      <c r="Q291" s="22"/>
      <c r="R291" s="22"/>
      <c r="S291" s="22"/>
      <c r="T291" s="22"/>
      <c r="U291" s="22"/>
      <c r="V291" s="22"/>
    </row>
    <row r="292" spans="1:22" ht="15" customHeight="1" x14ac:dyDescent="0.15">
      <c r="B292" s="19"/>
      <c r="C292" s="19"/>
      <c r="D292" s="19"/>
      <c r="E292" s="19"/>
      <c r="F292" s="19"/>
      <c r="G292" s="19"/>
      <c r="H292" s="19"/>
      <c r="I292" s="19"/>
      <c r="J292" s="177">
        <f>IF(A289&gt;$L$6," ",'様式２ 返礼品明細(No.11～20)'!$J$4)</f>
        <v>45961</v>
      </c>
      <c r="K292" s="178">
        <f>IF(K294="","",'様式２ 返礼品明細(No.11～20)'!$J$4)</f>
        <v>45961</v>
      </c>
      <c r="L292" s="178" t="str">
        <f>IF(L294="","",'様式２ 返礼品明細(No.11～20)'!$J$4)</f>
        <v/>
      </c>
      <c r="P292" s="22"/>
      <c r="Q292" s="22"/>
      <c r="R292" s="22"/>
      <c r="S292" s="22"/>
      <c r="T292" s="22"/>
      <c r="U292" s="22"/>
      <c r="V292" s="22"/>
    </row>
    <row r="293" spans="1:22" ht="27" customHeight="1" x14ac:dyDescent="0.15">
      <c r="B293" s="69" t="str">
        <f t="shared" ref="B293" si="16">$B$5</f>
        <v>※この申請書はお礼品ごとに作成してください。
※セット品で個々の品に販売実績がある場合、本書を個別に作成してください。
※変更の場合は、二重枠内と変更部分のみ記載し、前回の申請書を添付してください。</v>
      </c>
      <c r="C293" s="68"/>
      <c r="D293" s="68"/>
      <c r="E293" s="68"/>
      <c r="F293" s="68"/>
      <c r="G293" s="68"/>
      <c r="H293" s="68"/>
      <c r="I293" s="68"/>
      <c r="J293" s="68"/>
      <c r="K293" s="17"/>
      <c r="L293" s="60"/>
      <c r="P293" s="22"/>
      <c r="Q293" s="22"/>
      <c r="R293" s="22"/>
      <c r="S293" s="22"/>
      <c r="T293" s="22"/>
      <c r="U293" s="22"/>
      <c r="V293" s="22"/>
    </row>
    <row r="294" spans="1:22" ht="18" customHeight="1" thickBot="1" x14ac:dyDescent="0.2">
      <c r="B294" s="68"/>
      <c r="C294" s="68"/>
      <c r="D294" s="68"/>
      <c r="E294" s="68"/>
      <c r="F294" s="68"/>
      <c r="G294" s="68"/>
      <c r="H294" s="68"/>
      <c r="I294" s="68"/>
      <c r="J294" s="68"/>
      <c r="K294" s="26" t="s">
        <v>145</v>
      </c>
      <c r="L294" s="25" t="str">
        <f>IF(A289&gt;'様式２ 返礼品明細(No.11～20)'!$L$6,"",'様式２ 返礼品明細(No.11～20)'!$L$6)</f>
        <v/>
      </c>
      <c r="N294" s="30" t="s">
        <v>146</v>
      </c>
      <c r="O294" s="67" t="s">
        <v>147</v>
      </c>
      <c r="P294" s="68"/>
      <c r="Q294" s="68"/>
      <c r="R294" s="68"/>
      <c r="S294" s="68"/>
      <c r="T294" s="68"/>
      <c r="U294" s="68"/>
      <c r="V294" s="68"/>
    </row>
    <row r="295" spans="1:22" ht="20.100000000000001" customHeight="1" thickTop="1" thickBot="1" x14ac:dyDescent="0.45">
      <c r="B295" s="85" t="s">
        <v>68</v>
      </c>
      <c r="C295" s="115"/>
      <c r="D295" s="115"/>
      <c r="E295" s="147"/>
      <c r="F295" s="148"/>
      <c r="G295" s="148"/>
      <c r="H295" s="149"/>
      <c r="I295" s="46" t="s">
        <v>158</v>
      </c>
      <c r="J295" s="144"/>
      <c r="K295" s="145"/>
      <c r="L295" s="146"/>
      <c r="P295" s="22"/>
      <c r="Q295" s="22"/>
      <c r="R295" s="22"/>
      <c r="S295" s="22"/>
      <c r="T295" s="22"/>
      <c r="U295" s="22"/>
      <c r="V295" s="22"/>
    </row>
    <row r="296" spans="1:22" ht="20.100000000000001" customHeight="1" thickTop="1" x14ac:dyDescent="0.4">
      <c r="B296" s="136" t="s">
        <v>166</v>
      </c>
      <c r="C296" s="110"/>
      <c r="D296" s="138"/>
      <c r="E296" s="47" t="s">
        <v>167</v>
      </c>
      <c r="F296" s="151"/>
      <c r="G296" s="151"/>
      <c r="H296" s="151"/>
      <c r="I296" s="38" t="s">
        <v>170</v>
      </c>
      <c r="J296" s="150"/>
      <c r="K296" s="80"/>
      <c r="L296" s="81"/>
      <c r="P296" s="22"/>
      <c r="Q296" s="22"/>
      <c r="R296" s="22"/>
      <c r="S296" s="22"/>
      <c r="T296" s="22"/>
      <c r="U296" s="22"/>
      <c r="V296" s="22"/>
    </row>
    <row r="297" spans="1:22" ht="20.100000000000001" customHeight="1" thickBot="1" x14ac:dyDescent="0.45">
      <c r="B297" s="136" t="s">
        <v>176</v>
      </c>
      <c r="C297" s="110"/>
      <c r="D297" s="138"/>
      <c r="E297" s="142"/>
      <c r="F297" s="143"/>
      <c r="G297" s="143"/>
      <c r="H297" s="143"/>
      <c r="I297" s="143"/>
      <c r="J297" s="48" t="s">
        <v>181</v>
      </c>
      <c r="K297" s="65"/>
      <c r="L297" s="40"/>
      <c r="N297" s="36" t="s">
        <v>177</v>
      </c>
      <c r="O297" s="23" t="s">
        <v>178</v>
      </c>
      <c r="P297" s="22"/>
      <c r="Q297" s="22"/>
      <c r="R297" s="22"/>
      <c r="S297" s="22"/>
      <c r="T297" s="22"/>
      <c r="U297" s="22"/>
      <c r="V297" s="22"/>
    </row>
    <row r="298" spans="1:22" ht="20.100000000000001" customHeight="1" thickTop="1" thickBot="1" x14ac:dyDescent="0.45">
      <c r="B298" s="122" t="s">
        <v>108</v>
      </c>
      <c r="C298" s="123"/>
      <c r="D298" s="123"/>
      <c r="E298" s="49" t="s">
        <v>168</v>
      </c>
      <c r="F298" s="50" t="str">
        <f>IF(E298="変　更","変更理由","")</f>
        <v/>
      </c>
      <c r="G298" s="134"/>
      <c r="H298" s="134"/>
      <c r="I298" s="134"/>
      <c r="J298" s="134"/>
      <c r="K298" s="134"/>
      <c r="L298" s="135"/>
      <c r="N298" s="36" t="s">
        <v>108</v>
      </c>
      <c r="O298" s="41" t="s">
        <v>116</v>
      </c>
      <c r="P298" s="64"/>
      <c r="Q298" s="64"/>
      <c r="R298" s="64"/>
      <c r="S298" s="64"/>
      <c r="T298" s="64"/>
      <c r="U298" s="64"/>
      <c r="V298" s="64"/>
    </row>
    <row r="299" spans="1:22" ht="16.5" customHeight="1" x14ac:dyDescent="0.4">
      <c r="B299" s="124" t="s">
        <v>111</v>
      </c>
      <c r="C299" s="125"/>
      <c r="D299" s="125"/>
      <c r="E299" s="126"/>
      <c r="F299" s="126"/>
      <c r="G299" s="126"/>
      <c r="H299" s="126"/>
      <c r="I299" s="126"/>
      <c r="J299" s="126"/>
      <c r="K299" s="126"/>
      <c r="L299" s="127"/>
      <c r="N299" s="61"/>
      <c r="O299" s="64"/>
      <c r="P299" s="64"/>
      <c r="Q299" s="64"/>
      <c r="R299" s="64"/>
      <c r="S299" s="64"/>
      <c r="T299" s="64"/>
      <c r="U299" s="64"/>
      <c r="V299" s="64"/>
    </row>
    <row r="300" spans="1:22" ht="51.75" customHeight="1" thickBot="1" x14ac:dyDescent="0.45">
      <c r="B300" s="128" t="s">
        <v>199</v>
      </c>
      <c r="C300" s="129"/>
      <c r="D300" s="130" t="str">
        <f>VLOOKUP(B300,'地場産品基準、関連資料'!$A$3:$B$16,2,FALSE)</f>
        <v>　　　</v>
      </c>
      <c r="E300" s="131"/>
      <c r="F300" s="132"/>
      <c r="G300" s="132"/>
      <c r="H300" s="132"/>
      <c r="I300" s="132"/>
      <c r="J300" s="132"/>
      <c r="K300" s="132"/>
      <c r="L300" s="133"/>
      <c r="N300" s="36" t="s">
        <v>139</v>
      </c>
      <c r="O300" s="161" t="s">
        <v>153</v>
      </c>
      <c r="P300" s="162"/>
      <c r="Q300" s="162"/>
      <c r="R300" s="162"/>
      <c r="S300" s="162"/>
      <c r="T300" s="162"/>
      <c r="U300" s="162"/>
      <c r="V300" s="162"/>
    </row>
    <row r="301" spans="1:22" ht="14.1" customHeight="1" thickTop="1" x14ac:dyDescent="0.4">
      <c r="B301" s="85" t="s">
        <v>0</v>
      </c>
      <c r="C301" s="86"/>
      <c r="D301" s="87"/>
      <c r="E301" s="88"/>
      <c r="F301" s="119" t="s">
        <v>43</v>
      </c>
      <c r="G301" s="120"/>
      <c r="H301" s="120"/>
      <c r="I301" s="120"/>
      <c r="J301" s="120"/>
      <c r="K301" s="120"/>
      <c r="L301" s="121"/>
      <c r="O301" s="23" t="s">
        <v>162</v>
      </c>
      <c r="P301" s="22"/>
      <c r="Q301" s="22"/>
      <c r="R301" s="22"/>
      <c r="S301" s="22"/>
      <c r="T301" s="22"/>
      <c r="U301" s="22"/>
      <c r="V301" s="22"/>
    </row>
    <row r="302" spans="1:22" ht="20.100000000000001" customHeight="1" thickBot="1" x14ac:dyDescent="0.45">
      <c r="B302" s="94" t="s">
        <v>1</v>
      </c>
      <c r="C302" s="95"/>
      <c r="D302" s="95"/>
      <c r="E302" s="96"/>
      <c r="F302" s="116"/>
      <c r="G302" s="117"/>
      <c r="H302" s="117"/>
      <c r="I302" s="117"/>
      <c r="J302" s="117"/>
      <c r="K302" s="117"/>
      <c r="L302" s="118"/>
      <c r="N302" s="36" t="s">
        <v>1</v>
      </c>
      <c r="O302" s="23" t="s">
        <v>160</v>
      </c>
      <c r="P302" s="22"/>
      <c r="Q302" s="22"/>
      <c r="R302" s="22"/>
      <c r="S302" s="22"/>
      <c r="T302" s="22"/>
      <c r="U302" s="22"/>
      <c r="V302" s="22"/>
    </row>
    <row r="303" spans="1:22" ht="20.100000000000001" customHeight="1" thickTop="1" x14ac:dyDescent="0.4">
      <c r="B303" s="136" t="s">
        <v>2</v>
      </c>
      <c r="C303" s="137"/>
      <c r="D303" s="137"/>
      <c r="E303" s="138"/>
      <c r="F303" s="97"/>
      <c r="G303" s="97"/>
      <c r="H303" s="97"/>
      <c r="I303" s="97"/>
      <c r="J303" s="97"/>
      <c r="K303" s="97"/>
      <c r="L303" s="98"/>
      <c r="N303" s="36" t="s">
        <v>163</v>
      </c>
      <c r="O303" s="23" t="s">
        <v>161</v>
      </c>
      <c r="P303" s="22"/>
      <c r="Q303" s="22"/>
      <c r="R303" s="22"/>
      <c r="S303" s="22"/>
      <c r="T303" s="22"/>
      <c r="U303" s="22"/>
      <c r="V303" s="22"/>
    </row>
    <row r="304" spans="1:22" ht="24" customHeight="1" x14ac:dyDescent="0.4">
      <c r="B304" s="92" t="s">
        <v>40</v>
      </c>
      <c r="C304" s="137"/>
      <c r="D304" s="137"/>
      <c r="E304" s="138"/>
      <c r="F304" s="114"/>
      <c r="G304" s="166"/>
      <c r="H304" s="112" t="s">
        <v>41</v>
      </c>
      <c r="I304" s="163"/>
      <c r="J304" s="164"/>
      <c r="K304" s="164"/>
      <c r="L304" s="165"/>
      <c r="N304" s="36" t="s">
        <v>140</v>
      </c>
      <c r="O304" s="23" t="s">
        <v>117</v>
      </c>
      <c r="P304" s="22"/>
      <c r="Q304" s="22"/>
      <c r="R304" s="22"/>
      <c r="S304" s="22"/>
      <c r="T304" s="22"/>
      <c r="U304" s="22"/>
      <c r="V304" s="22"/>
    </row>
    <row r="305" spans="2:22" ht="23.1" customHeight="1" x14ac:dyDescent="0.4">
      <c r="B305" s="136" t="s">
        <v>3</v>
      </c>
      <c r="C305" s="137"/>
      <c r="D305" s="137"/>
      <c r="E305" s="138"/>
      <c r="F305" s="114"/>
      <c r="G305" s="110"/>
      <c r="H305" s="112" t="s">
        <v>182</v>
      </c>
      <c r="I305" s="113"/>
      <c r="J305" s="139"/>
      <c r="K305" s="139"/>
      <c r="L305" s="140"/>
      <c r="N305" s="36" t="s">
        <v>141</v>
      </c>
      <c r="O305" s="23" t="s">
        <v>118</v>
      </c>
      <c r="P305" s="22"/>
      <c r="Q305" s="22"/>
      <c r="R305" s="22"/>
      <c r="S305" s="22"/>
      <c r="T305" s="22"/>
      <c r="U305" s="22"/>
      <c r="V305" s="22"/>
    </row>
    <row r="306" spans="2:22" ht="20.100000000000001" customHeight="1" x14ac:dyDescent="0.4">
      <c r="B306" s="136" t="s">
        <v>37</v>
      </c>
      <c r="C306" s="137"/>
      <c r="D306" s="137"/>
      <c r="E306" s="138"/>
      <c r="F306" s="141"/>
      <c r="G306" s="110"/>
      <c r="H306" s="112" t="s">
        <v>134</v>
      </c>
      <c r="I306" s="113"/>
      <c r="J306" s="114"/>
      <c r="K306" s="114"/>
      <c r="L306" s="100"/>
      <c r="N306" s="62" t="s">
        <v>172</v>
      </c>
      <c r="O306" s="23" t="s">
        <v>119</v>
      </c>
      <c r="Q306" s="22"/>
      <c r="R306" s="22"/>
      <c r="S306" s="22"/>
      <c r="T306" s="22"/>
      <c r="U306" s="22"/>
      <c r="V306" s="22"/>
    </row>
    <row r="307" spans="2:22" ht="24" customHeight="1" x14ac:dyDescent="0.4">
      <c r="B307" s="92" t="s">
        <v>110</v>
      </c>
      <c r="C307" s="80"/>
      <c r="D307" s="80"/>
      <c r="E307" s="93"/>
      <c r="F307" s="99"/>
      <c r="G307" s="110"/>
      <c r="H307" s="112" t="s">
        <v>69</v>
      </c>
      <c r="I307" s="138"/>
      <c r="J307" s="99"/>
      <c r="K307" s="99"/>
      <c r="L307" s="100"/>
      <c r="N307" s="36" t="s">
        <v>174</v>
      </c>
      <c r="O307" s="23" t="s">
        <v>175</v>
      </c>
      <c r="P307" s="63"/>
      <c r="Q307" s="63"/>
      <c r="R307" s="63"/>
      <c r="S307" s="63"/>
      <c r="T307" s="63"/>
      <c r="U307" s="63"/>
      <c r="V307" s="63"/>
    </row>
    <row r="308" spans="2:22" ht="24" customHeight="1" x14ac:dyDescent="0.4">
      <c r="B308" s="92" t="s">
        <v>157</v>
      </c>
      <c r="C308" s="137"/>
      <c r="D308" s="137"/>
      <c r="E308" s="138"/>
      <c r="F308" s="114"/>
      <c r="G308" s="110"/>
      <c r="H308" s="110"/>
      <c r="I308" s="110"/>
      <c r="J308" s="110"/>
      <c r="K308" s="110"/>
      <c r="L308" s="100"/>
      <c r="N308" s="62" t="s">
        <v>171</v>
      </c>
      <c r="O308" s="105" t="s">
        <v>137</v>
      </c>
      <c r="P308" s="68"/>
      <c r="Q308" s="68"/>
      <c r="R308" s="68"/>
      <c r="S308" s="68"/>
      <c r="T308" s="68"/>
      <c r="U308" s="68"/>
      <c r="V308" s="68"/>
    </row>
    <row r="309" spans="2:22" ht="30" customHeight="1" x14ac:dyDescent="0.4">
      <c r="B309" s="89" t="s">
        <v>148</v>
      </c>
      <c r="C309" s="90"/>
      <c r="D309" s="90"/>
      <c r="E309" s="91"/>
      <c r="F309" s="158"/>
      <c r="G309" s="159"/>
      <c r="H309" s="159"/>
      <c r="I309" s="159"/>
      <c r="J309" s="159"/>
      <c r="K309" s="159"/>
      <c r="L309" s="160"/>
      <c r="O309" s="68"/>
      <c r="P309" s="68"/>
      <c r="Q309" s="68"/>
      <c r="R309" s="68"/>
      <c r="S309" s="68"/>
      <c r="T309" s="68"/>
      <c r="U309" s="68"/>
      <c r="V309" s="68"/>
    </row>
    <row r="310" spans="2:22" ht="20.100000000000001" customHeight="1" x14ac:dyDescent="0.4">
      <c r="B310" s="152" t="s">
        <v>165</v>
      </c>
      <c r="C310" s="153"/>
      <c r="D310" s="153"/>
      <c r="E310" s="154"/>
      <c r="F310" s="155" t="s">
        <v>164</v>
      </c>
      <c r="G310" s="156"/>
      <c r="H310" s="156"/>
      <c r="I310" s="156"/>
      <c r="J310" s="156"/>
      <c r="K310" s="156"/>
      <c r="L310" s="157"/>
      <c r="O310" s="68"/>
      <c r="P310" s="68"/>
      <c r="Q310" s="68"/>
      <c r="R310" s="68"/>
      <c r="S310" s="68"/>
      <c r="T310" s="68"/>
      <c r="U310" s="68"/>
      <c r="V310" s="68"/>
    </row>
    <row r="311" spans="2:22" ht="20.100000000000001" customHeight="1" thickBot="1" x14ac:dyDescent="0.45">
      <c r="B311" s="101" t="s">
        <v>173</v>
      </c>
      <c r="C311" s="102"/>
      <c r="D311" s="102"/>
      <c r="E311" s="102"/>
      <c r="F311" s="103"/>
      <c r="G311" s="103"/>
      <c r="H311" s="103"/>
      <c r="I311" s="103"/>
      <c r="J311" s="103"/>
      <c r="K311" s="103"/>
      <c r="L311" s="104"/>
      <c r="N311" s="36" t="s">
        <v>142</v>
      </c>
      <c r="O311" s="23" t="s">
        <v>122</v>
      </c>
      <c r="P311" s="22"/>
      <c r="Q311" s="22"/>
      <c r="R311" s="22"/>
      <c r="S311" s="22"/>
      <c r="T311" s="22"/>
      <c r="U311" s="22"/>
      <c r="V311" s="22"/>
    </row>
    <row r="312" spans="2:22" ht="6" customHeight="1" thickBot="1" x14ac:dyDescent="0.45">
      <c r="P312" s="22"/>
      <c r="Q312" s="22"/>
      <c r="R312" s="22"/>
      <c r="S312" s="22"/>
      <c r="T312" s="22"/>
      <c r="U312" s="22"/>
      <c r="V312" s="22"/>
    </row>
    <row r="313" spans="2:22" ht="20.100000000000001" customHeight="1" x14ac:dyDescent="0.4">
      <c r="B313" s="107" t="str">
        <f t="shared" ref="B313" si="17">$B$25</f>
        <v xml:space="preserve"> 返礼品の詳細を把握させていただくため、以下の問いに回答を記載願います。</v>
      </c>
      <c r="C313" s="108"/>
      <c r="D313" s="108"/>
      <c r="E313" s="108"/>
      <c r="F313" s="108"/>
      <c r="G313" s="108"/>
      <c r="H313" s="108"/>
      <c r="I313" s="108"/>
      <c r="J313" s="108"/>
      <c r="K313" s="108"/>
      <c r="L313" s="109"/>
      <c r="P313" s="21"/>
      <c r="Q313" s="21"/>
      <c r="R313" s="21"/>
      <c r="S313" s="21"/>
      <c r="T313" s="21"/>
      <c r="U313" s="21"/>
      <c r="V313" s="21"/>
    </row>
    <row r="314" spans="2:22" ht="50.1" customHeight="1" x14ac:dyDescent="0.4">
      <c r="B314" s="15" t="s">
        <v>53</v>
      </c>
      <c r="C314" s="76" t="e">
        <f>VLOOKUP(B300,'地場産品基準、関連資料'!$A$3:$F$15,4,FALSE)</f>
        <v>#N/A</v>
      </c>
      <c r="D314" s="77"/>
      <c r="E314" s="77"/>
      <c r="F314" s="77"/>
      <c r="G314" s="77"/>
      <c r="H314" s="77"/>
      <c r="I314" s="77"/>
      <c r="J314" s="77"/>
      <c r="K314" s="77"/>
      <c r="L314" s="78"/>
      <c r="N314" s="70" t="s">
        <v>78</v>
      </c>
      <c r="O314" s="105" t="e">
        <f>VLOOKUP(B300,'地場産品基準、関連資料'!$A$3:$J$15,8,FALSE)</f>
        <v>#N/A</v>
      </c>
      <c r="P314" s="73"/>
      <c r="Q314" s="73"/>
      <c r="R314" s="73"/>
      <c r="S314" s="73"/>
      <c r="T314" s="73"/>
      <c r="U314" s="73"/>
      <c r="V314" s="73"/>
    </row>
    <row r="315" spans="2:22" ht="45" customHeight="1" x14ac:dyDescent="0.4">
      <c r="B315" s="15" t="s">
        <v>50</v>
      </c>
      <c r="C315" s="106"/>
      <c r="D315" s="80"/>
      <c r="E315" s="80"/>
      <c r="F315" s="80"/>
      <c r="G315" s="80"/>
      <c r="H315" s="80"/>
      <c r="I315" s="80"/>
      <c r="J315" s="80"/>
      <c r="K315" s="80"/>
      <c r="L315" s="81"/>
      <c r="N315" s="71"/>
      <c r="O315" s="73"/>
      <c r="P315" s="73"/>
      <c r="Q315" s="73"/>
      <c r="R315" s="73"/>
      <c r="S315" s="73"/>
      <c r="T315" s="73"/>
      <c r="U315" s="73"/>
      <c r="V315" s="73"/>
    </row>
    <row r="316" spans="2:22" ht="50.1" customHeight="1" x14ac:dyDescent="0.4">
      <c r="B316" s="15" t="s">
        <v>54</v>
      </c>
      <c r="C316" s="76" t="e">
        <f>VLOOKUP(B300,'地場産品基準、関連資料'!$A$3:$F$15,5,FALSE)</f>
        <v>#N/A</v>
      </c>
      <c r="D316" s="77"/>
      <c r="E316" s="77"/>
      <c r="F316" s="77"/>
      <c r="G316" s="77"/>
      <c r="H316" s="77"/>
      <c r="I316" s="77"/>
      <c r="J316" s="77"/>
      <c r="K316" s="77"/>
      <c r="L316" s="78"/>
      <c r="M316" s="17"/>
      <c r="N316" s="70" t="s">
        <v>79</v>
      </c>
      <c r="O316" s="72" t="e">
        <f>VLOOKUP(B300,'地場産品基準、関連資料'!$A$3:$J$15,9,FALSE)</f>
        <v>#N/A</v>
      </c>
      <c r="P316" s="73"/>
      <c r="Q316" s="73"/>
      <c r="R316" s="73"/>
      <c r="S316" s="73"/>
      <c r="T316" s="73"/>
      <c r="U316" s="73"/>
      <c r="V316" s="73"/>
    </row>
    <row r="317" spans="2:22" ht="45" customHeight="1" x14ac:dyDescent="0.4">
      <c r="B317" s="15" t="s">
        <v>50</v>
      </c>
      <c r="C317" s="79"/>
      <c r="D317" s="80"/>
      <c r="E317" s="80"/>
      <c r="F317" s="80"/>
      <c r="G317" s="80"/>
      <c r="H317" s="80"/>
      <c r="I317" s="80"/>
      <c r="J317" s="80"/>
      <c r="K317" s="80"/>
      <c r="L317" s="81"/>
      <c r="N317" s="71"/>
      <c r="O317" s="73"/>
      <c r="P317" s="73"/>
      <c r="Q317" s="73"/>
      <c r="R317" s="73"/>
      <c r="S317" s="73"/>
      <c r="T317" s="73"/>
      <c r="U317" s="73"/>
      <c r="V317" s="73"/>
    </row>
    <row r="318" spans="2:22" ht="49.5" customHeight="1" x14ac:dyDescent="0.4">
      <c r="B318" s="15" t="s">
        <v>55</v>
      </c>
      <c r="C318" s="76" t="e">
        <f>VLOOKUP(B300,'地場産品基準、関連資料'!$A$3:$F$15,6,FALSE)</f>
        <v>#N/A</v>
      </c>
      <c r="D318" s="77"/>
      <c r="E318" s="77"/>
      <c r="F318" s="77"/>
      <c r="G318" s="77"/>
      <c r="H318" s="77"/>
      <c r="I318" s="77"/>
      <c r="J318" s="77"/>
      <c r="K318" s="77"/>
      <c r="L318" s="78"/>
      <c r="M318" s="17"/>
      <c r="N318" s="70" t="s">
        <v>80</v>
      </c>
      <c r="O318" s="72" t="e">
        <f>VLOOKUP(B300,'地場産品基準、関連資料'!$A$3:$J$15,10,FALSE)</f>
        <v>#N/A</v>
      </c>
      <c r="P318" s="74"/>
      <c r="Q318" s="74"/>
      <c r="R318" s="74"/>
      <c r="S318" s="74"/>
      <c r="T318" s="74"/>
      <c r="U318" s="75"/>
      <c r="V318" s="75"/>
    </row>
    <row r="319" spans="2:22" ht="45" customHeight="1" thickBot="1" x14ac:dyDescent="0.45">
      <c r="B319" s="16" t="s">
        <v>50</v>
      </c>
      <c r="C319" s="82"/>
      <c r="D319" s="83"/>
      <c r="E319" s="83"/>
      <c r="F319" s="83"/>
      <c r="G319" s="83"/>
      <c r="H319" s="83"/>
      <c r="I319" s="83"/>
      <c r="J319" s="83"/>
      <c r="K319" s="83"/>
      <c r="L319" s="84"/>
      <c r="N319" s="71"/>
      <c r="O319" s="75"/>
      <c r="P319" s="75"/>
      <c r="Q319" s="75"/>
      <c r="R319" s="75"/>
      <c r="S319" s="75"/>
      <c r="T319" s="75"/>
      <c r="U319" s="75"/>
      <c r="V319" s="75"/>
    </row>
  </sheetData>
  <mergeCells count="611">
    <mergeCell ref="C318:L318"/>
    <mergeCell ref="N318:N319"/>
    <mergeCell ref="O318:V319"/>
    <mergeCell ref="C319:L319"/>
    <mergeCell ref="B313:L313"/>
    <mergeCell ref="C314:L314"/>
    <mergeCell ref="N314:N315"/>
    <mergeCell ref="O314:V315"/>
    <mergeCell ref="C315:L315"/>
    <mergeCell ref="C316:L316"/>
    <mergeCell ref="N316:N317"/>
    <mergeCell ref="O316:V317"/>
    <mergeCell ref="C317:L317"/>
    <mergeCell ref="O308:V310"/>
    <mergeCell ref="B309:E309"/>
    <mergeCell ref="F309:L309"/>
    <mergeCell ref="B310:E310"/>
    <mergeCell ref="F310:L310"/>
    <mergeCell ref="B311:L311"/>
    <mergeCell ref="B307:E307"/>
    <mergeCell ref="F307:G307"/>
    <mergeCell ref="H307:I307"/>
    <mergeCell ref="J307:L307"/>
    <mergeCell ref="B308:E308"/>
    <mergeCell ref="F308:L308"/>
    <mergeCell ref="B305:E305"/>
    <mergeCell ref="F305:G305"/>
    <mergeCell ref="H305:I305"/>
    <mergeCell ref="J305:L305"/>
    <mergeCell ref="B306:E306"/>
    <mergeCell ref="F306:G306"/>
    <mergeCell ref="H306:I306"/>
    <mergeCell ref="J306:L306"/>
    <mergeCell ref="B302:E302"/>
    <mergeCell ref="F302:L302"/>
    <mergeCell ref="B303:E303"/>
    <mergeCell ref="F303:L303"/>
    <mergeCell ref="B304:E304"/>
    <mergeCell ref="F304:G304"/>
    <mergeCell ref="H304:I304"/>
    <mergeCell ref="J304:L304"/>
    <mergeCell ref="B299:L299"/>
    <mergeCell ref="B300:C300"/>
    <mergeCell ref="D300:L300"/>
    <mergeCell ref="O300:V300"/>
    <mergeCell ref="B301:E301"/>
    <mergeCell ref="F301:L301"/>
    <mergeCell ref="B296:D296"/>
    <mergeCell ref="F296:H296"/>
    <mergeCell ref="J296:L296"/>
    <mergeCell ref="B297:D297"/>
    <mergeCell ref="E297:I297"/>
    <mergeCell ref="B298:D298"/>
    <mergeCell ref="G298:L298"/>
    <mergeCell ref="K289:L289"/>
    <mergeCell ref="J292:L292"/>
    <mergeCell ref="B293:J294"/>
    <mergeCell ref="O294:V294"/>
    <mergeCell ref="B295:D295"/>
    <mergeCell ref="E295:H295"/>
    <mergeCell ref="J295:L295"/>
    <mergeCell ref="C284:L284"/>
    <mergeCell ref="N284:N285"/>
    <mergeCell ref="O284:V285"/>
    <mergeCell ref="C285:L285"/>
    <mergeCell ref="C286:L286"/>
    <mergeCell ref="N286:N287"/>
    <mergeCell ref="O286:V287"/>
    <mergeCell ref="C287:L287"/>
    <mergeCell ref="B279:L279"/>
    <mergeCell ref="B281:L281"/>
    <mergeCell ref="C282:L282"/>
    <mergeCell ref="N282:N283"/>
    <mergeCell ref="O282:V283"/>
    <mergeCell ref="C283:L283"/>
    <mergeCell ref="B276:E276"/>
    <mergeCell ref="F276:L276"/>
    <mergeCell ref="O276:V278"/>
    <mergeCell ref="B277:E277"/>
    <mergeCell ref="F277:L277"/>
    <mergeCell ref="B278:E278"/>
    <mergeCell ref="F278:L278"/>
    <mergeCell ref="B274:E274"/>
    <mergeCell ref="F274:G274"/>
    <mergeCell ref="H274:I274"/>
    <mergeCell ref="J274:L274"/>
    <mergeCell ref="B275:E275"/>
    <mergeCell ref="F275:G275"/>
    <mergeCell ref="H275:I275"/>
    <mergeCell ref="J275:L275"/>
    <mergeCell ref="B272:E272"/>
    <mergeCell ref="F272:G272"/>
    <mergeCell ref="H272:I272"/>
    <mergeCell ref="J272:L272"/>
    <mergeCell ref="B273:E273"/>
    <mergeCell ref="F273:G273"/>
    <mergeCell ref="H273:I273"/>
    <mergeCell ref="J273:L273"/>
    <mergeCell ref="O268:V268"/>
    <mergeCell ref="B269:E269"/>
    <mergeCell ref="F269:L269"/>
    <mergeCell ref="B270:E270"/>
    <mergeCell ref="F270:L270"/>
    <mergeCell ref="B271:E271"/>
    <mergeCell ref="F271:L271"/>
    <mergeCell ref="B265:D265"/>
    <mergeCell ref="E265:I265"/>
    <mergeCell ref="B266:D266"/>
    <mergeCell ref="G266:L266"/>
    <mergeCell ref="B267:L267"/>
    <mergeCell ref="B268:C268"/>
    <mergeCell ref="D268:L268"/>
    <mergeCell ref="B261:J262"/>
    <mergeCell ref="O262:V262"/>
    <mergeCell ref="B263:D263"/>
    <mergeCell ref="E263:H263"/>
    <mergeCell ref="J263:L263"/>
    <mergeCell ref="B264:D264"/>
    <mergeCell ref="F264:H264"/>
    <mergeCell ref="J264:L264"/>
    <mergeCell ref="C254:L254"/>
    <mergeCell ref="N254:N255"/>
    <mergeCell ref="O254:V255"/>
    <mergeCell ref="C255:L255"/>
    <mergeCell ref="K257:L257"/>
    <mergeCell ref="J260:L260"/>
    <mergeCell ref="B249:L249"/>
    <mergeCell ref="C250:L250"/>
    <mergeCell ref="N250:N251"/>
    <mergeCell ref="O250:V251"/>
    <mergeCell ref="C251:L251"/>
    <mergeCell ref="C252:L252"/>
    <mergeCell ref="N252:N253"/>
    <mergeCell ref="O252:V253"/>
    <mergeCell ref="C253:L253"/>
    <mergeCell ref="O244:V246"/>
    <mergeCell ref="B245:E245"/>
    <mergeCell ref="F245:L245"/>
    <mergeCell ref="B246:E246"/>
    <mergeCell ref="F246:L246"/>
    <mergeCell ref="B247:L247"/>
    <mergeCell ref="B243:E243"/>
    <mergeCell ref="F243:G243"/>
    <mergeCell ref="H243:I243"/>
    <mergeCell ref="J243:L243"/>
    <mergeCell ref="B244:E244"/>
    <mergeCell ref="F244:L244"/>
    <mergeCell ref="B241:E241"/>
    <mergeCell ref="F241:G241"/>
    <mergeCell ref="H241:I241"/>
    <mergeCell ref="J241:L241"/>
    <mergeCell ref="B242:E242"/>
    <mergeCell ref="F242:G242"/>
    <mergeCell ref="H242:I242"/>
    <mergeCell ref="J242:L242"/>
    <mergeCell ref="B238:E238"/>
    <mergeCell ref="F238:L238"/>
    <mergeCell ref="B239:E239"/>
    <mergeCell ref="F239:L239"/>
    <mergeCell ref="B240:E240"/>
    <mergeCell ref="F240:G240"/>
    <mergeCell ref="H240:I240"/>
    <mergeCell ref="J240:L240"/>
    <mergeCell ref="B235:L235"/>
    <mergeCell ref="B236:C236"/>
    <mergeCell ref="D236:L236"/>
    <mergeCell ref="O236:V236"/>
    <mergeCell ref="B237:E237"/>
    <mergeCell ref="F237:L237"/>
    <mergeCell ref="B232:D232"/>
    <mergeCell ref="F232:H232"/>
    <mergeCell ref="J232:L232"/>
    <mergeCell ref="B233:D233"/>
    <mergeCell ref="E233:I233"/>
    <mergeCell ref="B234:D234"/>
    <mergeCell ref="G234:L234"/>
    <mergeCell ref="K225:L225"/>
    <mergeCell ref="J228:L228"/>
    <mergeCell ref="B229:J230"/>
    <mergeCell ref="O230:V230"/>
    <mergeCell ref="B231:D231"/>
    <mergeCell ref="E231:H231"/>
    <mergeCell ref="J231:L231"/>
    <mergeCell ref="C220:L220"/>
    <mergeCell ref="N220:N221"/>
    <mergeCell ref="O220:V221"/>
    <mergeCell ref="C221:L221"/>
    <mergeCell ref="C222:L222"/>
    <mergeCell ref="N222:N223"/>
    <mergeCell ref="O222:V223"/>
    <mergeCell ref="C223:L223"/>
    <mergeCell ref="B215:L215"/>
    <mergeCell ref="B217:L217"/>
    <mergeCell ref="C218:L218"/>
    <mergeCell ref="N218:N219"/>
    <mergeCell ref="O218:V219"/>
    <mergeCell ref="C219:L219"/>
    <mergeCell ref="B212:E212"/>
    <mergeCell ref="F212:L212"/>
    <mergeCell ref="O212:V214"/>
    <mergeCell ref="B213:E213"/>
    <mergeCell ref="F213:L213"/>
    <mergeCell ref="B214:E214"/>
    <mergeCell ref="F214:L214"/>
    <mergeCell ref="B210:E210"/>
    <mergeCell ref="F210:G210"/>
    <mergeCell ref="H210:I210"/>
    <mergeCell ref="J210:L210"/>
    <mergeCell ref="B211:E211"/>
    <mergeCell ref="F211:G211"/>
    <mergeCell ref="H211:I211"/>
    <mergeCell ref="J211:L211"/>
    <mergeCell ref="B208:E208"/>
    <mergeCell ref="F208:G208"/>
    <mergeCell ref="H208:I208"/>
    <mergeCell ref="J208:L208"/>
    <mergeCell ref="B209:E209"/>
    <mergeCell ref="F209:G209"/>
    <mergeCell ref="H209:I209"/>
    <mergeCell ref="J209:L209"/>
    <mergeCell ref="O204:V204"/>
    <mergeCell ref="B205:E205"/>
    <mergeCell ref="F205:L205"/>
    <mergeCell ref="B206:E206"/>
    <mergeCell ref="F206:L206"/>
    <mergeCell ref="B207:E207"/>
    <mergeCell ref="F207:L207"/>
    <mergeCell ref="B201:D201"/>
    <mergeCell ref="E201:I201"/>
    <mergeCell ref="B202:D202"/>
    <mergeCell ref="G202:L202"/>
    <mergeCell ref="B203:L203"/>
    <mergeCell ref="B204:C204"/>
    <mergeCell ref="D204:L204"/>
    <mergeCell ref="B197:J198"/>
    <mergeCell ref="O198:V198"/>
    <mergeCell ref="B199:D199"/>
    <mergeCell ref="E199:H199"/>
    <mergeCell ref="J199:L199"/>
    <mergeCell ref="B200:D200"/>
    <mergeCell ref="F200:H200"/>
    <mergeCell ref="J200:L200"/>
    <mergeCell ref="C190:L190"/>
    <mergeCell ref="N190:N191"/>
    <mergeCell ref="O190:V191"/>
    <mergeCell ref="C191:L191"/>
    <mergeCell ref="K193:L193"/>
    <mergeCell ref="J196:L196"/>
    <mergeCell ref="B185:L185"/>
    <mergeCell ref="C186:L186"/>
    <mergeCell ref="N186:N187"/>
    <mergeCell ref="O186:V187"/>
    <mergeCell ref="C187:L187"/>
    <mergeCell ref="C188:L188"/>
    <mergeCell ref="N188:N189"/>
    <mergeCell ref="O188:V189"/>
    <mergeCell ref="C189:L189"/>
    <mergeCell ref="O180:V182"/>
    <mergeCell ref="B181:E181"/>
    <mergeCell ref="F181:L181"/>
    <mergeCell ref="B182:E182"/>
    <mergeCell ref="F182:L182"/>
    <mergeCell ref="B183:L183"/>
    <mergeCell ref="B179:E179"/>
    <mergeCell ref="F179:G179"/>
    <mergeCell ref="H179:I179"/>
    <mergeCell ref="J179:L179"/>
    <mergeCell ref="B180:E180"/>
    <mergeCell ref="F180:L180"/>
    <mergeCell ref="B177:E177"/>
    <mergeCell ref="F177:G177"/>
    <mergeCell ref="H177:I177"/>
    <mergeCell ref="J177:L177"/>
    <mergeCell ref="B178:E178"/>
    <mergeCell ref="F178:G178"/>
    <mergeCell ref="H178:I178"/>
    <mergeCell ref="J178:L178"/>
    <mergeCell ref="B174:E174"/>
    <mergeCell ref="F174:L174"/>
    <mergeCell ref="B175:E175"/>
    <mergeCell ref="F175:L175"/>
    <mergeCell ref="B176:E176"/>
    <mergeCell ref="F176:G176"/>
    <mergeCell ref="H176:I176"/>
    <mergeCell ref="J176:L176"/>
    <mergeCell ref="B171:L171"/>
    <mergeCell ref="B172:C172"/>
    <mergeCell ref="D172:L172"/>
    <mergeCell ref="O172:V172"/>
    <mergeCell ref="B173:E173"/>
    <mergeCell ref="F173:L173"/>
    <mergeCell ref="B168:D168"/>
    <mergeCell ref="F168:H168"/>
    <mergeCell ref="J168:L168"/>
    <mergeCell ref="B169:D169"/>
    <mergeCell ref="E169:I169"/>
    <mergeCell ref="B170:D170"/>
    <mergeCell ref="G170:L170"/>
    <mergeCell ref="K161:L161"/>
    <mergeCell ref="J164:L164"/>
    <mergeCell ref="B165:J166"/>
    <mergeCell ref="O166:V166"/>
    <mergeCell ref="B167:D167"/>
    <mergeCell ref="E167:H167"/>
    <mergeCell ref="J167:L167"/>
    <mergeCell ref="C156:L156"/>
    <mergeCell ref="N156:N157"/>
    <mergeCell ref="O156:V157"/>
    <mergeCell ref="C157:L157"/>
    <mergeCell ref="C158:L158"/>
    <mergeCell ref="N158:N159"/>
    <mergeCell ref="O158:V159"/>
    <mergeCell ref="C159:L159"/>
    <mergeCell ref="B151:L151"/>
    <mergeCell ref="B153:L153"/>
    <mergeCell ref="C154:L154"/>
    <mergeCell ref="N154:N155"/>
    <mergeCell ref="O154:V155"/>
    <mergeCell ref="C155:L155"/>
    <mergeCell ref="B148:E148"/>
    <mergeCell ref="F148:L148"/>
    <mergeCell ref="O148:V150"/>
    <mergeCell ref="B149:E149"/>
    <mergeCell ref="F149:L149"/>
    <mergeCell ref="B150:E150"/>
    <mergeCell ref="F150:L150"/>
    <mergeCell ref="B146:E146"/>
    <mergeCell ref="F146:G146"/>
    <mergeCell ref="H146:I146"/>
    <mergeCell ref="J146:L146"/>
    <mergeCell ref="B147:E147"/>
    <mergeCell ref="F147:G147"/>
    <mergeCell ref="H147:I147"/>
    <mergeCell ref="J147:L147"/>
    <mergeCell ref="B144:E144"/>
    <mergeCell ref="F144:G144"/>
    <mergeCell ref="H144:I144"/>
    <mergeCell ref="J144:L144"/>
    <mergeCell ref="B145:E145"/>
    <mergeCell ref="F145:G145"/>
    <mergeCell ref="H145:I145"/>
    <mergeCell ref="J145:L145"/>
    <mergeCell ref="O140:V140"/>
    <mergeCell ref="B141:E141"/>
    <mergeCell ref="F141:L141"/>
    <mergeCell ref="B142:E142"/>
    <mergeCell ref="F142:L142"/>
    <mergeCell ref="B143:E143"/>
    <mergeCell ref="F143:L143"/>
    <mergeCell ref="B137:D137"/>
    <mergeCell ref="E137:I137"/>
    <mergeCell ref="B138:D138"/>
    <mergeCell ref="G138:L138"/>
    <mergeCell ref="B139:L139"/>
    <mergeCell ref="B140:C140"/>
    <mergeCell ref="D140:L140"/>
    <mergeCell ref="B133:J134"/>
    <mergeCell ref="O134:V134"/>
    <mergeCell ref="B135:D135"/>
    <mergeCell ref="E135:H135"/>
    <mergeCell ref="J135:L135"/>
    <mergeCell ref="B136:D136"/>
    <mergeCell ref="F136:H136"/>
    <mergeCell ref="J136:L136"/>
    <mergeCell ref="C126:L126"/>
    <mergeCell ref="N126:N127"/>
    <mergeCell ref="O126:V127"/>
    <mergeCell ref="C127:L127"/>
    <mergeCell ref="K129:L129"/>
    <mergeCell ref="J132:L132"/>
    <mergeCell ref="B121:L121"/>
    <mergeCell ref="C122:L122"/>
    <mergeCell ref="N122:N123"/>
    <mergeCell ref="O122:V123"/>
    <mergeCell ref="C123:L123"/>
    <mergeCell ref="C124:L124"/>
    <mergeCell ref="N124:N125"/>
    <mergeCell ref="O124:V125"/>
    <mergeCell ref="C125:L125"/>
    <mergeCell ref="O116:V118"/>
    <mergeCell ref="B117:E117"/>
    <mergeCell ref="F117:L117"/>
    <mergeCell ref="B118:E118"/>
    <mergeCell ref="F118:L118"/>
    <mergeCell ref="B119:L119"/>
    <mergeCell ref="B115:E115"/>
    <mergeCell ref="F115:G115"/>
    <mergeCell ref="H115:I115"/>
    <mergeCell ref="J115:L115"/>
    <mergeCell ref="B116:E116"/>
    <mergeCell ref="F116:L116"/>
    <mergeCell ref="B113:E113"/>
    <mergeCell ref="F113:G113"/>
    <mergeCell ref="H113:I113"/>
    <mergeCell ref="J113:L113"/>
    <mergeCell ref="B114:E114"/>
    <mergeCell ref="F114:G114"/>
    <mergeCell ref="H114:I114"/>
    <mergeCell ref="J114:L114"/>
    <mergeCell ref="B110:E110"/>
    <mergeCell ref="F110:L110"/>
    <mergeCell ref="B111:E111"/>
    <mergeCell ref="F111:L111"/>
    <mergeCell ref="B112:E112"/>
    <mergeCell ref="F112:G112"/>
    <mergeCell ref="H112:I112"/>
    <mergeCell ref="J112:L112"/>
    <mergeCell ref="B107:L107"/>
    <mergeCell ref="B108:C108"/>
    <mergeCell ref="D108:L108"/>
    <mergeCell ref="O108:V108"/>
    <mergeCell ref="B109:E109"/>
    <mergeCell ref="F109:L109"/>
    <mergeCell ref="B104:D104"/>
    <mergeCell ref="F104:H104"/>
    <mergeCell ref="J104:L104"/>
    <mergeCell ref="B105:D105"/>
    <mergeCell ref="E105:I105"/>
    <mergeCell ref="B106:D106"/>
    <mergeCell ref="G106:L106"/>
    <mergeCell ref="K97:L97"/>
    <mergeCell ref="J100:L100"/>
    <mergeCell ref="B101:J102"/>
    <mergeCell ref="O102:V102"/>
    <mergeCell ref="B103:D103"/>
    <mergeCell ref="E103:H103"/>
    <mergeCell ref="J103:L103"/>
    <mergeCell ref="C92:L92"/>
    <mergeCell ref="N92:N93"/>
    <mergeCell ref="O92:V93"/>
    <mergeCell ref="C93:L93"/>
    <mergeCell ref="C94:L94"/>
    <mergeCell ref="N94:N95"/>
    <mergeCell ref="O94:V95"/>
    <mergeCell ref="C95:L95"/>
    <mergeCell ref="B87:L87"/>
    <mergeCell ref="B89:L89"/>
    <mergeCell ref="C90:L90"/>
    <mergeCell ref="N90:N91"/>
    <mergeCell ref="O90:V91"/>
    <mergeCell ref="C91:L91"/>
    <mergeCell ref="B84:E84"/>
    <mergeCell ref="F84:L84"/>
    <mergeCell ref="O84:V86"/>
    <mergeCell ref="B85:E85"/>
    <mergeCell ref="F85:L85"/>
    <mergeCell ref="B86:E86"/>
    <mergeCell ref="F86:L86"/>
    <mergeCell ref="B82:E82"/>
    <mergeCell ref="F82:G82"/>
    <mergeCell ref="H82:I82"/>
    <mergeCell ref="J82:L82"/>
    <mergeCell ref="B83:E83"/>
    <mergeCell ref="F83:G83"/>
    <mergeCell ref="H83:I83"/>
    <mergeCell ref="J83:L83"/>
    <mergeCell ref="B80:E80"/>
    <mergeCell ref="F80:G80"/>
    <mergeCell ref="H80:I80"/>
    <mergeCell ref="J80:L80"/>
    <mergeCell ref="B81:E81"/>
    <mergeCell ref="F81:G81"/>
    <mergeCell ref="H81:I81"/>
    <mergeCell ref="J81:L81"/>
    <mergeCell ref="O76:V76"/>
    <mergeCell ref="B77:E77"/>
    <mergeCell ref="F77:L77"/>
    <mergeCell ref="B78:E78"/>
    <mergeCell ref="F78:L78"/>
    <mergeCell ref="B79:E79"/>
    <mergeCell ref="F79:L79"/>
    <mergeCell ref="B73:D73"/>
    <mergeCell ref="E73:I73"/>
    <mergeCell ref="B74:D74"/>
    <mergeCell ref="G74:L74"/>
    <mergeCell ref="B75:L75"/>
    <mergeCell ref="B76:C76"/>
    <mergeCell ref="D76:L76"/>
    <mergeCell ref="B69:J70"/>
    <mergeCell ref="O70:V70"/>
    <mergeCell ref="B71:D71"/>
    <mergeCell ref="E71:H71"/>
    <mergeCell ref="J71:L71"/>
    <mergeCell ref="B72:D72"/>
    <mergeCell ref="F72:H72"/>
    <mergeCell ref="J72:L72"/>
    <mergeCell ref="C62:L62"/>
    <mergeCell ref="N62:N63"/>
    <mergeCell ref="O62:V63"/>
    <mergeCell ref="C63:L63"/>
    <mergeCell ref="K65:L65"/>
    <mergeCell ref="J68:L68"/>
    <mergeCell ref="B57:L57"/>
    <mergeCell ref="C58:L58"/>
    <mergeCell ref="N58:N59"/>
    <mergeCell ref="O58:V59"/>
    <mergeCell ref="C59:L59"/>
    <mergeCell ref="C60:L60"/>
    <mergeCell ref="N60:N61"/>
    <mergeCell ref="O60:V61"/>
    <mergeCell ref="C61:L61"/>
    <mergeCell ref="O52:V54"/>
    <mergeCell ref="B53:E53"/>
    <mergeCell ref="F53:L53"/>
    <mergeCell ref="B54:E54"/>
    <mergeCell ref="F54:L54"/>
    <mergeCell ref="B55:L55"/>
    <mergeCell ref="B51:E51"/>
    <mergeCell ref="F51:G51"/>
    <mergeCell ref="H51:I51"/>
    <mergeCell ref="J51:L51"/>
    <mergeCell ref="B52:E52"/>
    <mergeCell ref="F52:L52"/>
    <mergeCell ref="B49:E49"/>
    <mergeCell ref="F49:G49"/>
    <mergeCell ref="H49:I49"/>
    <mergeCell ref="J49:L49"/>
    <mergeCell ref="B50:E50"/>
    <mergeCell ref="F50:G50"/>
    <mergeCell ref="H50:I50"/>
    <mergeCell ref="J50:L50"/>
    <mergeCell ref="B46:E46"/>
    <mergeCell ref="F46:L46"/>
    <mergeCell ref="B47:E47"/>
    <mergeCell ref="F47:L47"/>
    <mergeCell ref="B48:E48"/>
    <mergeCell ref="F48:G48"/>
    <mergeCell ref="H48:I48"/>
    <mergeCell ref="J48:L48"/>
    <mergeCell ref="B43:L43"/>
    <mergeCell ref="B44:C44"/>
    <mergeCell ref="D44:L44"/>
    <mergeCell ref="O44:V44"/>
    <mergeCell ref="B45:E45"/>
    <mergeCell ref="F45:L45"/>
    <mergeCell ref="B40:D40"/>
    <mergeCell ref="F40:H40"/>
    <mergeCell ref="J40:L40"/>
    <mergeCell ref="B41:D41"/>
    <mergeCell ref="E41:I41"/>
    <mergeCell ref="B42:D42"/>
    <mergeCell ref="G42:L42"/>
    <mergeCell ref="J36:L36"/>
    <mergeCell ref="B37:J38"/>
    <mergeCell ref="O38:V38"/>
    <mergeCell ref="B39:D39"/>
    <mergeCell ref="E39:H39"/>
    <mergeCell ref="J39:L39"/>
    <mergeCell ref="C30:L30"/>
    <mergeCell ref="N30:N31"/>
    <mergeCell ref="O30:V31"/>
    <mergeCell ref="C31:L31"/>
    <mergeCell ref="K33:L33"/>
    <mergeCell ref="O35:P35"/>
    <mergeCell ref="B25:L25"/>
    <mergeCell ref="C26:L26"/>
    <mergeCell ref="N26:N27"/>
    <mergeCell ref="O26:V27"/>
    <mergeCell ref="C27:L27"/>
    <mergeCell ref="C28:L28"/>
    <mergeCell ref="N28:N29"/>
    <mergeCell ref="O28:V29"/>
    <mergeCell ref="C29:L29"/>
    <mergeCell ref="O20:V22"/>
    <mergeCell ref="B21:E21"/>
    <mergeCell ref="F21:L21"/>
    <mergeCell ref="B22:E22"/>
    <mergeCell ref="F22:L22"/>
    <mergeCell ref="B23:L23"/>
    <mergeCell ref="B19:E19"/>
    <mergeCell ref="F19:G19"/>
    <mergeCell ref="H19:I19"/>
    <mergeCell ref="J19:L19"/>
    <mergeCell ref="B20:E20"/>
    <mergeCell ref="F20:L20"/>
    <mergeCell ref="B17:E17"/>
    <mergeCell ref="F17:G17"/>
    <mergeCell ref="H17:I17"/>
    <mergeCell ref="J17:L17"/>
    <mergeCell ref="B18:E18"/>
    <mergeCell ref="F18:G18"/>
    <mergeCell ref="H18:I18"/>
    <mergeCell ref="J18:L18"/>
    <mergeCell ref="B14:E14"/>
    <mergeCell ref="F14:L14"/>
    <mergeCell ref="B15:E15"/>
    <mergeCell ref="F15:L15"/>
    <mergeCell ref="B16:E16"/>
    <mergeCell ref="F16:G16"/>
    <mergeCell ref="H16:I16"/>
    <mergeCell ref="J16:L16"/>
    <mergeCell ref="B13:E13"/>
    <mergeCell ref="F13:L13"/>
    <mergeCell ref="B8:D8"/>
    <mergeCell ref="F8:H8"/>
    <mergeCell ref="J8:L8"/>
    <mergeCell ref="B9:D9"/>
    <mergeCell ref="E9:I9"/>
    <mergeCell ref="B10:D10"/>
    <mergeCell ref="G10:L10"/>
    <mergeCell ref="K1:L1"/>
    <mergeCell ref="J4:L4"/>
    <mergeCell ref="B5:J6"/>
    <mergeCell ref="O6:V6"/>
    <mergeCell ref="B7:D7"/>
    <mergeCell ref="E7:H7"/>
    <mergeCell ref="J7:L7"/>
    <mergeCell ref="B11:L11"/>
    <mergeCell ref="B12:C12"/>
    <mergeCell ref="D12:L12"/>
    <mergeCell ref="O12:V12"/>
  </mergeCells>
  <phoneticPr fontId="2"/>
  <conditionalFormatting sqref="F10">
    <cfRule type="cellIs" dxfId="17" priority="9" operator="equal">
      <formula>"変更理由"</formula>
    </cfRule>
  </conditionalFormatting>
  <conditionalFormatting sqref="F42">
    <cfRule type="cellIs" dxfId="16" priority="7" operator="equal">
      <formula>"変更理由"</formula>
    </cfRule>
  </conditionalFormatting>
  <conditionalFormatting sqref="F74 F202">
    <cfRule type="cellIs" dxfId="15" priority="8" operator="equal">
      <formula>"変更理由"</formula>
    </cfRule>
  </conditionalFormatting>
  <conditionalFormatting sqref="F106">
    <cfRule type="cellIs" dxfId="14" priority="6" operator="equal">
      <formula>"変更理由"</formula>
    </cfRule>
  </conditionalFormatting>
  <conditionalFormatting sqref="F138">
    <cfRule type="cellIs" dxfId="13" priority="5" operator="equal">
      <formula>"変更理由"</formula>
    </cfRule>
  </conditionalFormatting>
  <conditionalFormatting sqref="F170">
    <cfRule type="cellIs" dxfId="12" priority="4" operator="equal">
      <formula>"変更理由"</formula>
    </cfRule>
  </conditionalFormatting>
  <conditionalFormatting sqref="F234">
    <cfRule type="cellIs" dxfId="11" priority="3" operator="equal">
      <formula>"変更理由"</formula>
    </cfRule>
  </conditionalFormatting>
  <conditionalFormatting sqref="F266">
    <cfRule type="cellIs" dxfId="10" priority="2" operator="equal">
      <formula>"変更理由"</formula>
    </cfRule>
  </conditionalFormatting>
  <conditionalFormatting sqref="F298">
    <cfRule type="cellIs" dxfId="9" priority="1" operator="equal">
      <formula>"変更理由"</formula>
    </cfRule>
  </conditionalFormatting>
  <dataValidations disablePrompts="1" count="4">
    <dataValidation operator="equal" allowBlank="1" showInputMessage="1" showErrorMessage="1" sqref="D12:L12 D268:L268 D44:L44 D76:L76 D108:L108 D140:L140 D172:L172 D204:L204 D236:L236 D300:L300" xr:uid="{17DDD7C9-7687-4AFD-906B-89EA5ED99B63}"/>
    <dataValidation operator="greaterThanOrEqual" allowBlank="1" showInputMessage="1" showErrorMessage="1" error="お礼品価格は下限が1,500円です。" sqref="F17:G17 F20:G20 F49:G49 F52:G52 F81:G81 F84:G84 F113:G113 F116:G116 F145:G145 F148:G148 F177:G177 F180:G180 F209:G209 F212:G212 F241:G241 F244:G244 F273:G273 F276:G276 F305:G305 F308:G308" xr:uid="{B28FE444-EF51-46D4-BEC8-352229EB7314}"/>
    <dataValidation type="decimal" operator="equal" allowBlank="1" showInputMessage="1" showErrorMessage="1" sqref="F10 F234 F266 F42 F74 F106 F138 F170 F202 F298" xr:uid="{9B6F33F4-1C3F-4768-9971-0E1CB67C016B}">
      <formula1>0.000002</formula1>
    </dataValidation>
    <dataValidation type="whole" operator="greaterThanOrEqual" allowBlank="1" showInputMessage="1" showErrorMessage="1" error="お礼品価格は下限が1,500円です。" sqref="F16 F48 F80 F112 F144 F176 F208 F240 F272 F304" xr:uid="{8E54C8E0-4AF8-49C5-9D48-D5607612964F}">
      <formula1>1500</formula1>
    </dataValidation>
  </dataValidations>
  <pageMargins left="0.70866141732283472" right="0.19685039370078741"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5</xdr:col>
                    <xdr:colOff>47625</xdr:colOff>
                    <xdr:row>21</xdr:row>
                    <xdr:rowOff>66675</xdr:rowOff>
                  </from>
                  <to>
                    <xdr:col>5</xdr:col>
                    <xdr:colOff>257175</xdr:colOff>
                    <xdr:row>21</xdr:row>
                    <xdr:rowOff>180975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5</xdr:col>
                    <xdr:colOff>47625</xdr:colOff>
                    <xdr:row>53</xdr:row>
                    <xdr:rowOff>66675</xdr:rowOff>
                  </from>
                  <to>
                    <xdr:col>5</xdr:col>
                    <xdr:colOff>257175</xdr:colOff>
                    <xdr:row>53</xdr:row>
                    <xdr:rowOff>180975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5</xdr:col>
                    <xdr:colOff>47625</xdr:colOff>
                    <xdr:row>85</xdr:row>
                    <xdr:rowOff>66675</xdr:rowOff>
                  </from>
                  <to>
                    <xdr:col>5</xdr:col>
                    <xdr:colOff>257175</xdr:colOff>
                    <xdr:row>85</xdr:row>
                    <xdr:rowOff>180975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47625</xdr:colOff>
                    <xdr:row>117</xdr:row>
                    <xdr:rowOff>66675</xdr:rowOff>
                  </from>
                  <to>
                    <xdr:col>5</xdr:col>
                    <xdr:colOff>257175</xdr:colOff>
                    <xdr:row>117</xdr:row>
                    <xdr:rowOff>180975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5</xdr:col>
                    <xdr:colOff>47625</xdr:colOff>
                    <xdr:row>117</xdr:row>
                    <xdr:rowOff>66675</xdr:rowOff>
                  </from>
                  <to>
                    <xdr:col>5</xdr:col>
                    <xdr:colOff>257175</xdr:colOff>
                    <xdr:row>117</xdr:row>
                    <xdr:rowOff>180975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5</xdr:col>
                    <xdr:colOff>47625</xdr:colOff>
                    <xdr:row>149</xdr:row>
                    <xdr:rowOff>66675</xdr:rowOff>
                  </from>
                  <to>
                    <xdr:col>5</xdr:col>
                    <xdr:colOff>257175</xdr:colOff>
                    <xdr:row>149</xdr:row>
                    <xdr:rowOff>180975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5</xdr:col>
                    <xdr:colOff>47625</xdr:colOff>
                    <xdr:row>149</xdr:row>
                    <xdr:rowOff>66675</xdr:rowOff>
                  </from>
                  <to>
                    <xdr:col>5</xdr:col>
                    <xdr:colOff>257175</xdr:colOff>
                    <xdr:row>149</xdr:row>
                    <xdr:rowOff>180975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5</xdr:col>
                    <xdr:colOff>47625</xdr:colOff>
                    <xdr:row>181</xdr:row>
                    <xdr:rowOff>66675</xdr:rowOff>
                  </from>
                  <to>
                    <xdr:col>5</xdr:col>
                    <xdr:colOff>257175</xdr:colOff>
                    <xdr:row>181</xdr:row>
                    <xdr:rowOff>180975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5</xdr:col>
                    <xdr:colOff>47625</xdr:colOff>
                    <xdr:row>181</xdr:row>
                    <xdr:rowOff>66675</xdr:rowOff>
                  </from>
                  <to>
                    <xdr:col>5</xdr:col>
                    <xdr:colOff>257175</xdr:colOff>
                    <xdr:row>181</xdr:row>
                    <xdr:rowOff>180975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5</xdr:col>
                    <xdr:colOff>47625</xdr:colOff>
                    <xdr:row>213</xdr:row>
                    <xdr:rowOff>66675</xdr:rowOff>
                  </from>
                  <to>
                    <xdr:col>5</xdr:col>
                    <xdr:colOff>257175</xdr:colOff>
                    <xdr:row>213</xdr:row>
                    <xdr:rowOff>180975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5</xdr:col>
                    <xdr:colOff>47625</xdr:colOff>
                    <xdr:row>213</xdr:row>
                    <xdr:rowOff>66675</xdr:rowOff>
                  </from>
                  <to>
                    <xdr:col>5</xdr:col>
                    <xdr:colOff>257175</xdr:colOff>
                    <xdr:row>213</xdr:row>
                    <xdr:rowOff>180975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5</xdr:col>
                    <xdr:colOff>47625</xdr:colOff>
                    <xdr:row>245</xdr:row>
                    <xdr:rowOff>66675</xdr:rowOff>
                  </from>
                  <to>
                    <xdr:col>5</xdr:col>
                    <xdr:colOff>257175</xdr:colOff>
                    <xdr:row>245</xdr:row>
                    <xdr:rowOff>180975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5</xdr:col>
                    <xdr:colOff>47625</xdr:colOff>
                    <xdr:row>245</xdr:row>
                    <xdr:rowOff>66675</xdr:rowOff>
                  </from>
                  <to>
                    <xdr:col>5</xdr:col>
                    <xdr:colOff>257175</xdr:colOff>
                    <xdr:row>245</xdr:row>
                    <xdr:rowOff>180975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5</xdr:col>
                    <xdr:colOff>47625</xdr:colOff>
                    <xdr:row>277</xdr:row>
                    <xdr:rowOff>66675</xdr:rowOff>
                  </from>
                  <to>
                    <xdr:col>5</xdr:col>
                    <xdr:colOff>257175</xdr:colOff>
                    <xdr:row>277</xdr:row>
                    <xdr:rowOff>180975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5</xdr:col>
                    <xdr:colOff>47625</xdr:colOff>
                    <xdr:row>277</xdr:row>
                    <xdr:rowOff>66675</xdr:rowOff>
                  </from>
                  <to>
                    <xdr:col>5</xdr:col>
                    <xdr:colOff>257175</xdr:colOff>
                    <xdr:row>277</xdr:row>
                    <xdr:rowOff>180975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5</xdr:col>
                    <xdr:colOff>47625</xdr:colOff>
                    <xdr:row>309</xdr:row>
                    <xdr:rowOff>66675</xdr:rowOff>
                  </from>
                  <to>
                    <xdr:col>5</xdr:col>
                    <xdr:colOff>257175</xdr:colOff>
                    <xdr:row>309</xdr:row>
                    <xdr:rowOff>180975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47625</xdr:colOff>
                    <xdr:row>309</xdr:row>
                    <xdr:rowOff>66675</xdr:rowOff>
                  </from>
                  <to>
                    <xdr:col>5</xdr:col>
                    <xdr:colOff>257175</xdr:colOff>
                    <xdr:row>309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7">
        <x14:dataValidation type="list" showInputMessage="1" showErrorMessage="1" xr:uid="{3F2403A6-56FA-4074-9009-EDE3D4BEFF0C}">
          <x14:formula1>
            <xm:f>'地場産品基準、関連資料'!$A$3:$A$16</xm:f>
          </x14:formula1>
          <xm:sqref>B12:C12</xm:sqref>
        </x14:dataValidation>
        <x14:dataValidation type="list" allowBlank="1" showInputMessage="1" showErrorMessage="1" xr:uid="{BC51EB5F-1654-4A22-B8C9-00095CB9F80B}">
          <x14:formula1>
            <xm:f>ドロップダウンリスト!$C$11:$E$11</xm:f>
          </x14:formula1>
          <xm:sqref>J18:L18 J50:L50 J82:L82 J114:L114 J146:L146 J178:L178 J210:L210 J242:L242 J274:L274 J306:L306</xm:sqref>
        </x14:dataValidation>
        <x14:dataValidation type="list" allowBlank="1" showInputMessage="1" xr:uid="{C0A69BAB-CF93-4C5B-8267-3C15FBC0F404}">
          <x14:formula1>
            <xm:f>ドロップダウンリスト!$C$4:$I$4</xm:f>
          </x14:formula1>
          <xm:sqref>F19:G19 F51:G51 F83:G83 F115:G115 F147:G147 F179:G179 F211:G211 F243:G243 F275:G275 F307:G307</xm:sqref>
        </x14:dataValidation>
        <x14:dataValidation type="list" allowBlank="1" showInputMessage="1" showErrorMessage="1" xr:uid="{E121E932-4D69-4078-8458-0D8778F802E2}">
          <x14:formula1>
            <xm:f>'地場産品基準、関連資料'!$A$3:$A$15</xm:f>
          </x14:formula1>
          <xm:sqref>B300 B268 B44 B76 B108 B140 B172 B204 B236</xm:sqref>
        </x14:dataValidation>
        <x14:dataValidation type="list" allowBlank="1" showInputMessage="1" showErrorMessage="1" xr:uid="{47DC9E36-5471-44B6-8FA3-5663B29C9143}">
          <x14:formula1>
            <xm:f>ドロップダウンリスト!$C$10:$D$10</xm:f>
          </x14:formula1>
          <xm:sqref>E10 E234 E266 E42 E74 E106 E138 E170 E202 E298</xm:sqref>
        </x14:dataValidation>
        <x14:dataValidation type="list" allowBlank="1" showInputMessage="1" showErrorMessage="1" xr:uid="{0DDEE557-4AB4-4037-B5A3-FD233E708B04}">
          <x14:formula1>
            <xm:f>ドロップダウンリスト!$C$5:$E$5</xm:f>
          </x14:formula1>
          <xm:sqref>J19:K19 J51:K51 J83:K83 J115:K115 J147:K147 J179:K179 J211:K211 J243:K243 J275:K275 J307:K307</xm:sqref>
        </x14:dataValidation>
        <x14:dataValidation type="list" allowBlank="1" showInputMessage="1" xr:uid="{86D4802F-6447-4FE4-AC3C-D7AFFAA61B0A}">
          <x14:formula1>
            <xm:f>ドロップダウンリスト!$C$6:$E$6</xm:f>
          </x14:formula1>
          <xm:sqref>F18 F50 F82 F114 F146 F178 F210 F242 F274 F306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8DBF-C3CC-4BB9-968B-F4C354123BED}">
  <sheetPr>
    <tabColor rgb="FF00B0F0"/>
  </sheetPr>
  <dimension ref="A1:V319"/>
  <sheetViews>
    <sheetView zoomScale="96" zoomScaleNormal="96" workbookViewId="0">
      <selection activeCell="A2" sqref="A2"/>
    </sheetView>
  </sheetViews>
  <sheetFormatPr defaultRowHeight="12" x14ac:dyDescent="0.4"/>
  <cols>
    <col min="1" max="1" width="0.875" style="1" customWidth="1"/>
    <col min="2" max="2" width="4.625" style="1" customWidth="1"/>
    <col min="3" max="4" width="3.625" style="1" customWidth="1"/>
    <col min="5" max="5" width="11.625" style="1" customWidth="1"/>
    <col min="6" max="6" width="8.625" style="1" customWidth="1"/>
    <col min="7" max="7" width="15.625" style="1" customWidth="1"/>
    <col min="8" max="9" width="10.125" style="1" customWidth="1"/>
    <col min="10" max="10" width="4.625" style="1" customWidth="1"/>
    <col min="11" max="11" width="8.625" style="1" customWidth="1"/>
    <col min="12" max="12" width="2.625" style="1" customWidth="1"/>
    <col min="13" max="13" width="0.625" style="1" customWidth="1"/>
    <col min="14" max="14" width="18.875" style="36" customWidth="1"/>
    <col min="15" max="15" width="9" style="23"/>
    <col min="16" max="21" width="9" style="1"/>
    <col min="22" max="22" width="11.625" style="1" customWidth="1"/>
    <col min="23" max="23" width="8.625" style="1" customWidth="1"/>
    <col min="24" max="16384" width="9" style="1"/>
  </cols>
  <sheetData>
    <row r="1" spans="1:22" ht="15" customHeight="1" x14ac:dyDescent="0.4">
      <c r="A1" s="27">
        <v>21</v>
      </c>
      <c r="K1" s="111" t="str">
        <f>IF(A1&gt;$L$6," ",A1&amp;"/"&amp;L6)</f>
        <v>21/</v>
      </c>
      <c r="L1" s="71"/>
      <c r="N1" s="23" t="s">
        <v>149</v>
      </c>
      <c r="P1" s="22"/>
      <c r="Q1" s="22"/>
      <c r="R1" s="22"/>
      <c r="S1" s="22"/>
      <c r="T1" s="22"/>
      <c r="U1" s="22"/>
      <c r="V1" s="22"/>
    </row>
    <row r="2" spans="1:22" ht="9.75" customHeight="1" x14ac:dyDescent="0.4">
      <c r="P2" s="22"/>
      <c r="Q2" s="22"/>
      <c r="R2" s="22"/>
      <c r="S2" s="22"/>
      <c r="T2" s="22"/>
      <c r="U2" s="22"/>
      <c r="V2" s="22"/>
    </row>
    <row r="3" spans="1:22" ht="15" customHeight="1" x14ac:dyDescent="0.4">
      <c r="C3" s="19"/>
      <c r="D3" s="19"/>
      <c r="E3" s="19"/>
      <c r="F3" s="19"/>
      <c r="G3" s="24" t="s">
        <v>107</v>
      </c>
      <c r="H3" s="19"/>
      <c r="I3" s="19"/>
      <c r="J3" s="19"/>
      <c r="K3" s="19"/>
      <c r="L3" s="19"/>
      <c r="N3" s="36" t="s">
        <v>194</v>
      </c>
      <c r="O3" s="23" t="s">
        <v>195</v>
      </c>
      <c r="P3" s="22"/>
      <c r="Q3" s="22"/>
      <c r="R3" s="22"/>
      <c r="S3" s="22"/>
      <c r="T3" s="22"/>
      <c r="U3" s="22"/>
      <c r="V3" s="22"/>
    </row>
    <row r="4" spans="1:22" ht="15" customHeight="1" x14ac:dyDescent="0.15">
      <c r="B4" s="19"/>
      <c r="C4" s="19"/>
      <c r="D4" s="19"/>
      <c r="E4" s="19"/>
      <c r="F4" s="19"/>
      <c r="G4" s="19"/>
      <c r="H4" s="19"/>
      <c r="I4" s="19"/>
      <c r="J4" s="177">
        <f>IF(A1&gt;$L$6," ",'様式２ 返礼品明細(No.1～10)'!$J$4)</f>
        <v>45961</v>
      </c>
      <c r="K4" s="178">
        <f>IF(K6="","",'様式２ 返礼品明細(No.1～10)'!$J$4)</f>
        <v>45961</v>
      </c>
      <c r="L4" s="178" t="str">
        <f>IF(L6="","",'様式２ 返礼品明細(No.1～10)'!$J$4)</f>
        <v/>
      </c>
      <c r="N4" s="36" t="s">
        <v>196</v>
      </c>
      <c r="O4" s="23" t="s">
        <v>197</v>
      </c>
      <c r="P4" s="22"/>
      <c r="Q4" s="22"/>
      <c r="R4" s="22"/>
      <c r="S4" s="22"/>
      <c r="T4" s="22"/>
      <c r="U4" s="22"/>
      <c r="V4" s="22"/>
    </row>
    <row r="5" spans="1:22" ht="27" customHeight="1" x14ac:dyDescent="0.15">
      <c r="B5" s="69" t="s">
        <v>184</v>
      </c>
      <c r="C5" s="68"/>
      <c r="D5" s="68"/>
      <c r="E5" s="68"/>
      <c r="F5" s="68"/>
      <c r="G5" s="68"/>
      <c r="H5" s="68"/>
      <c r="I5" s="68"/>
      <c r="J5" s="68"/>
      <c r="K5" s="17"/>
      <c r="L5" s="60"/>
      <c r="P5" s="22"/>
      <c r="Q5" s="22"/>
      <c r="R5" s="22"/>
      <c r="S5" s="22"/>
      <c r="T5" s="22"/>
      <c r="U5" s="22"/>
      <c r="V5" s="22"/>
    </row>
    <row r="6" spans="1:22" ht="18" customHeight="1" thickBot="1" x14ac:dyDescent="0.2">
      <c r="B6" s="68"/>
      <c r="C6" s="68"/>
      <c r="D6" s="68"/>
      <c r="E6" s="68"/>
      <c r="F6" s="68"/>
      <c r="G6" s="68"/>
      <c r="H6" s="68"/>
      <c r="I6" s="68"/>
      <c r="J6" s="68"/>
      <c r="K6" s="26" t="s">
        <v>145</v>
      </c>
      <c r="L6" s="25" t="str">
        <f>IF(A1&gt;'様式２ 返礼品明細(No.1～10)'!$L$6,"",'様式２ 返礼品明細(No.1～10)'!$L$6)</f>
        <v/>
      </c>
      <c r="N6" s="30" t="s">
        <v>146</v>
      </c>
      <c r="O6" s="67" t="s">
        <v>147</v>
      </c>
      <c r="P6" s="68"/>
      <c r="Q6" s="68"/>
      <c r="R6" s="68"/>
      <c r="S6" s="68"/>
      <c r="T6" s="68"/>
      <c r="U6" s="68"/>
      <c r="V6" s="68"/>
    </row>
    <row r="7" spans="1:22" ht="20.100000000000001" customHeight="1" thickTop="1" thickBot="1" x14ac:dyDescent="0.45">
      <c r="B7" s="85" t="s">
        <v>68</v>
      </c>
      <c r="C7" s="115"/>
      <c r="D7" s="115"/>
      <c r="E7" s="147"/>
      <c r="F7" s="148"/>
      <c r="G7" s="148"/>
      <c r="H7" s="149"/>
      <c r="I7" s="46" t="s">
        <v>158</v>
      </c>
      <c r="J7" s="144"/>
      <c r="K7" s="145"/>
      <c r="L7" s="146"/>
      <c r="P7" s="22"/>
      <c r="Q7" s="22"/>
      <c r="R7" s="22"/>
      <c r="S7" s="22"/>
      <c r="T7" s="22"/>
      <c r="U7" s="22"/>
      <c r="V7" s="22"/>
    </row>
    <row r="8" spans="1:22" ht="20.100000000000001" customHeight="1" thickTop="1" x14ac:dyDescent="0.4">
      <c r="B8" s="136" t="s">
        <v>166</v>
      </c>
      <c r="C8" s="110"/>
      <c r="D8" s="138"/>
      <c r="E8" s="47" t="s">
        <v>167</v>
      </c>
      <c r="F8" s="151"/>
      <c r="G8" s="151"/>
      <c r="H8" s="151"/>
      <c r="I8" s="38" t="s">
        <v>170</v>
      </c>
      <c r="J8" s="150"/>
      <c r="K8" s="80"/>
      <c r="L8" s="81"/>
      <c r="P8" s="22"/>
      <c r="Q8" s="22"/>
      <c r="R8" s="22"/>
      <c r="S8" s="22"/>
      <c r="T8" s="22"/>
      <c r="U8" s="22"/>
      <c r="V8" s="22"/>
    </row>
    <row r="9" spans="1:22" ht="20.100000000000001" customHeight="1" thickBot="1" x14ac:dyDescent="0.45">
      <c r="B9" s="136" t="s">
        <v>176</v>
      </c>
      <c r="C9" s="110"/>
      <c r="D9" s="138"/>
      <c r="E9" s="142"/>
      <c r="F9" s="143"/>
      <c r="G9" s="143"/>
      <c r="H9" s="143"/>
      <c r="I9" s="143"/>
      <c r="J9" s="48" t="s">
        <v>181</v>
      </c>
      <c r="K9" s="65"/>
      <c r="L9" s="40"/>
      <c r="N9" s="36" t="s">
        <v>177</v>
      </c>
      <c r="O9" s="23" t="s">
        <v>178</v>
      </c>
      <c r="P9" s="22"/>
      <c r="Q9" s="22"/>
      <c r="R9" s="22"/>
      <c r="S9" s="22"/>
      <c r="T9" s="22"/>
      <c r="U9" s="22"/>
      <c r="V9" s="22"/>
    </row>
    <row r="10" spans="1:22" ht="20.100000000000001" customHeight="1" thickTop="1" thickBot="1" x14ac:dyDescent="0.45">
      <c r="B10" s="122" t="s">
        <v>108</v>
      </c>
      <c r="C10" s="123"/>
      <c r="D10" s="123"/>
      <c r="E10" s="49" t="s">
        <v>168</v>
      </c>
      <c r="F10" s="50" t="str">
        <f>IF(E10="変　更","変更理由","")</f>
        <v/>
      </c>
      <c r="G10" s="134"/>
      <c r="H10" s="134"/>
      <c r="I10" s="134"/>
      <c r="J10" s="134"/>
      <c r="K10" s="134"/>
      <c r="L10" s="135"/>
      <c r="N10" s="36" t="s">
        <v>108</v>
      </c>
      <c r="O10" s="41" t="s">
        <v>116</v>
      </c>
      <c r="P10" s="64"/>
      <c r="Q10" s="64"/>
      <c r="R10" s="64"/>
      <c r="S10" s="64"/>
      <c r="T10" s="64"/>
      <c r="U10" s="64"/>
      <c r="V10" s="64"/>
    </row>
    <row r="11" spans="1:22" ht="16.5" customHeight="1" x14ac:dyDescent="0.4">
      <c r="B11" s="124" t="s">
        <v>111</v>
      </c>
      <c r="C11" s="125"/>
      <c r="D11" s="125"/>
      <c r="E11" s="126"/>
      <c r="F11" s="126"/>
      <c r="G11" s="126"/>
      <c r="H11" s="126"/>
      <c r="I11" s="126"/>
      <c r="J11" s="126"/>
      <c r="K11" s="126"/>
      <c r="L11" s="127"/>
      <c r="N11" s="61"/>
      <c r="O11" s="64"/>
      <c r="P11" s="64"/>
      <c r="Q11" s="64"/>
      <c r="R11" s="64"/>
      <c r="S11" s="64"/>
      <c r="T11" s="64"/>
      <c r="U11" s="64"/>
      <c r="V11" s="64"/>
    </row>
    <row r="12" spans="1:22" ht="51.75" customHeight="1" thickBot="1" x14ac:dyDescent="0.45">
      <c r="B12" s="128" t="s">
        <v>199</v>
      </c>
      <c r="C12" s="129"/>
      <c r="D12" s="130" t="str">
        <f>VLOOKUP(B12,'地場産品基準、関連資料'!$A$3:$B$16,2,FALSE)</f>
        <v>　　　</v>
      </c>
      <c r="E12" s="131"/>
      <c r="F12" s="132"/>
      <c r="G12" s="132"/>
      <c r="H12" s="132"/>
      <c r="I12" s="132"/>
      <c r="J12" s="132"/>
      <c r="K12" s="132"/>
      <c r="L12" s="133"/>
      <c r="N12" s="36" t="s">
        <v>139</v>
      </c>
      <c r="O12" s="161" t="s">
        <v>153</v>
      </c>
      <c r="P12" s="162"/>
      <c r="Q12" s="162"/>
      <c r="R12" s="162"/>
      <c r="S12" s="162"/>
      <c r="T12" s="162"/>
      <c r="U12" s="162"/>
      <c r="V12" s="162"/>
    </row>
    <row r="13" spans="1:22" ht="14.1" customHeight="1" thickTop="1" x14ac:dyDescent="0.4">
      <c r="B13" s="85" t="s">
        <v>0</v>
      </c>
      <c r="C13" s="86"/>
      <c r="D13" s="87"/>
      <c r="E13" s="88"/>
      <c r="F13" s="119" t="s">
        <v>43</v>
      </c>
      <c r="G13" s="120"/>
      <c r="H13" s="120"/>
      <c r="I13" s="120"/>
      <c r="J13" s="120"/>
      <c r="K13" s="120"/>
      <c r="L13" s="121"/>
      <c r="O13" s="23" t="s">
        <v>162</v>
      </c>
      <c r="P13" s="22"/>
      <c r="Q13" s="22"/>
      <c r="R13" s="22"/>
      <c r="S13" s="22"/>
      <c r="T13" s="22"/>
      <c r="U13" s="22"/>
      <c r="V13" s="22"/>
    </row>
    <row r="14" spans="1:22" ht="20.100000000000001" customHeight="1" thickBot="1" x14ac:dyDescent="0.45">
      <c r="B14" s="94" t="s">
        <v>1</v>
      </c>
      <c r="C14" s="95"/>
      <c r="D14" s="95"/>
      <c r="E14" s="96"/>
      <c r="F14" s="116"/>
      <c r="G14" s="117"/>
      <c r="H14" s="117"/>
      <c r="I14" s="117"/>
      <c r="J14" s="117"/>
      <c r="K14" s="117"/>
      <c r="L14" s="118"/>
      <c r="N14" s="36" t="s">
        <v>1</v>
      </c>
      <c r="O14" s="23" t="s">
        <v>160</v>
      </c>
      <c r="P14" s="22"/>
      <c r="Q14" s="22"/>
      <c r="R14" s="22"/>
      <c r="S14" s="22"/>
      <c r="T14" s="22"/>
      <c r="U14" s="22"/>
      <c r="V14" s="22"/>
    </row>
    <row r="15" spans="1:22" ht="20.100000000000001" customHeight="1" thickTop="1" x14ac:dyDescent="0.4">
      <c r="B15" s="136" t="s">
        <v>2</v>
      </c>
      <c r="C15" s="137"/>
      <c r="D15" s="137"/>
      <c r="E15" s="138"/>
      <c r="F15" s="97"/>
      <c r="G15" s="97"/>
      <c r="H15" s="97"/>
      <c r="I15" s="97"/>
      <c r="J15" s="97"/>
      <c r="K15" s="97"/>
      <c r="L15" s="98"/>
      <c r="N15" s="36" t="s">
        <v>163</v>
      </c>
      <c r="O15" s="23" t="s">
        <v>161</v>
      </c>
      <c r="P15" s="22"/>
      <c r="Q15" s="22"/>
      <c r="R15" s="22"/>
      <c r="S15" s="22"/>
      <c r="T15" s="22"/>
      <c r="U15" s="22"/>
      <c r="V15" s="22"/>
    </row>
    <row r="16" spans="1:22" ht="24" customHeight="1" x14ac:dyDescent="0.4">
      <c r="B16" s="92" t="s">
        <v>40</v>
      </c>
      <c r="C16" s="137"/>
      <c r="D16" s="137"/>
      <c r="E16" s="138"/>
      <c r="F16" s="114"/>
      <c r="G16" s="166"/>
      <c r="H16" s="112" t="s">
        <v>41</v>
      </c>
      <c r="I16" s="163"/>
      <c r="J16" s="164"/>
      <c r="K16" s="164"/>
      <c r="L16" s="165"/>
      <c r="N16" s="36" t="s">
        <v>140</v>
      </c>
      <c r="O16" s="23" t="s">
        <v>117</v>
      </c>
      <c r="P16" s="22"/>
      <c r="Q16" s="22"/>
      <c r="R16" s="22"/>
      <c r="S16" s="22"/>
      <c r="T16" s="22"/>
      <c r="U16" s="22"/>
      <c r="V16" s="22"/>
    </row>
    <row r="17" spans="2:22" ht="23.1" customHeight="1" x14ac:dyDescent="0.4">
      <c r="B17" s="136" t="s">
        <v>3</v>
      </c>
      <c r="C17" s="137"/>
      <c r="D17" s="137"/>
      <c r="E17" s="138"/>
      <c r="F17" s="114"/>
      <c r="G17" s="110"/>
      <c r="H17" s="112" t="s">
        <v>182</v>
      </c>
      <c r="I17" s="113"/>
      <c r="J17" s="139"/>
      <c r="K17" s="139"/>
      <c r="L17" s="140"/>
      <c r="N17" s="36" t="s">
        <v>141</v>
      </c>
      <c r="O17" s="23" t="s">
        <v>118</v>
      </c>
      <c r="P17" s="22"/>
      <c r="Q17" s="22"/>
      <c r="R17" s="22"/>
      <c r="S17" s="22"/>
      <c r="T17" s="22"/>
      <c r="U17" s="22"/>
      <c r="V17" s="22"/>
    </row>
    <row r="18" spans="2:22" ht="20.100000000000001" customHeight="1" x14ac:dyDescent="0.4">
      <c r="B18" s="136" t="s">
        <v>37</v>
      </c>
      <c r="C18" s="137"/>
      <c r="D18" s="137"/>
      <c r="E18" s="138"/>
      <c r="F18" s="141"/>
      <c r="G18" s="110"/>
      <c r="H18" s="112" t="s">
        <v>134</v>
      </c>
      <c r="I18" s="113"/>
      <c r="J18" s="114"/>
      <c r="K18" s="114"/>
      <c r="L18" s="100"/>
      <c r="N18" s="62" t="s">
        <v>172</v>
      </c>
      <c r="O18" s="23" t="s">
        <v>119</v>
      </c>
      <c r="Q18" s="22"/>
      <c r="R18" s="22"/>
      <c r="S18" s="22"/>
      <c r="T18" s="22"/>
      <c r="U18" s="22"/>
      <c r="V18" s="22"/>
    </row>
    <row r="19" spans="2:22" ht="24" customHeight="1" x14ac:dyDescent="0.4">
      <c r="B19" s="92" t="s">
        <v>110</v>
      </c>
      <c r="C19" s="80"/>
      <c r="D19" s="80"/>
      <c r="E19" s="93"/>
      <c r="F19" s="99"/>
      <c r="G19" s="110"/>
      <c r="H19" s="112" t="s">
        <v>69</v>
      </c>
      <c r="I19" s="138"/>
      <c r="J19" s="99"/>
      <c r="K19" s="99"/>
      <c r="L19" s="100"/>
      <c r="N19" s="36" t="s">
        <v>174</v>
      </c>
      <c r="O19" s="23" t="s">
        <v>175</v>
      </c>
      <c r="P19" s="63"/>
      <c r="Q19" s="63"/>
      <c r="R19" s="63"/>
      <c r="S19" s="63"/>
      <c r="T19" s="63"/>
      <c r="U19" s="63"/>
      <c r="V19" s="63"/>
    </row>
    <row r="20" spans="2:22" ht="24" customHeight="1" x14ac:dyDescent="0.4">
      <c r="B20" s="92" t="s">
        <v>157</v>
      </c>
      <c r="C20" s="137"/>
      <c r="D20" s="137"/>
      <c r="E20" s="138"/>
      <c r="F20" s="114"/>
      <c r="G20" s="110"/>
      <c r="H20" s="110"/>
      <c r="I20" s="110"/>
      <c r="J20" s="110"/>
      <c r="K20" s="110"/>
      <c r="L20" s="100"/>
      <c r="N20" s="62" t="s">
        <v>171</v>
      </c>
      <c r="O20" s="105" t="s">
        <v>137</v>
      </c>
      <c r="P20" s="68"/>
      <c r="Q20" s="68"/>
      <c r="R20" s="68"/>
      <c r="S20" s="68"/>
      <c r="T20" s="68"/>
      <c r="U20" s="68"/>
      <c r="V20" s="68"/>
    </row>
    <row r="21" spans="2:22" ht="30" customHeight="1" x14ac:dyDescent="0.4">
      <c r="B21" s="89" t="s">
        <v>148</v>
      </c>
      <c r="C21" s="90"/>
      <c r="D21" s="90"/>
      <c r="E21" s="91"/>
      <c r="F21" s="158"/>
      <c r="G21" s="159"/>
      <c r="H21" s="159"/>
      <c r="I21" s="159"/>
      <c r="J21" s="159"/>
      <c r="K21" s="159"/>
      <c r="L21" s="160"/>
      <c r="O21" s="68"/>
      <c r="P21" s="68"/>
      <c r="Q21" s="68"/>
      <c r="R21" s="68"/>
      <c r="S21" s="68"/>
      <c r="T21" s="68"/>
      <c r="U21" s="68"/>
      <c r="V21" s="68"/>
    </row>
    <row r="22" spans="2:22" ht="20.100000000000001" customHeight="1" x14ac:dyDescent="0.4">
      <c r="B22" s="152" t="s">
        <v>165</v>
      </c>
      <c r="C22" s="153"/>
      <c r="D22" s="153"/>
      <c r="E22" s="154"/>
      <c r="F22" s="155" t="s">
        <v>164</v>
      </c>
      <c r="G22" s="156"/>
      <c r="H22" s="156"/>
      <c r="I22" s="156"/>
      <c r="J22" s="156"/>
      <c r="K22" s="156"/>
      <c r="L22" s="157"/>
      <c r="O22" s="68"/>
      <c r="P22" s="68"/>
      <c r="Q22" s="68"/>
      <c r="R22" s="68"/>
      <c r="S22" s="68"/>
      <c r="T22" s="68"/>
      <c r="U22" s="68"/>
      <c r="V22" s="68"/>
    </row>
    <row r="23" spans="2:22" ht="20.100000000000001" customHeight="1" thickBot="1" x14ac:dyDescent="0.45">
      <c r="B23" s="101" t="s">
        <v>173</v>
      </c>
      <c r="C23" s="102"/>
      <c r="D23" s="102"/>
      <c r="E23" s="102"/>
      <c r="F23" s="103"/>
      <c r="G23" s="103"/>
      <c r="H23" s="103"/>
      <c r="I23" s="103"/>
      <c r="J23" s="103"/>
      <c r="K23" s="103"/>
      <c r="L23" s="104"/>
      <c r="N23" s="36" t="s">
        <v>142</v>
      </c>
      <c r="O23" s="23" t="s">
        <v>122</v>
      </c>
      <c r="P23" s="22"/>
      <c r="Q23" s="22"/>
      <c r="R23" s="22"/>
      <c r="S23" s="22"/>
      <c r="T23" s="22"/>
      <c r="U23" s="22"/>
      <c r="V23" s="22"/>
    </row>
    <row r="24" spans="2:22" ht="6" customHeight="1" thickBot="1" x14ac:dyDescent="0.45">
      <c r="P24" s="22"/>
      <c r="Q24" s="22"/>
      <c r="R24" s="22"/>
      <c r="S24" s="22"/>
      <c r="T24" s="22"/>
      <c r="U24" s="22"/>
      <c r="V24" s="22"/>
    </row>
    <row r="25" spans="2:22" ht="20.100000000000001" customHeight="1" x14ac:dyDescent="0.4">
      <c r="B25" s="107" t="s">
        <v>185</v>
      </c>
      <c r="C25" s="108"/>
      <c r="D25" s="108"/>
      <c r="E25" s="108"/>
      <c r="F25" s="108"/>
      <c r="G25" s="108"/>
      <c r="H25" s="108"/>
      <c r="I25" s="108"/>
      <c r="J25" s="108"/>
      <c r="K25" s="108"/>
      <c r="L25" s="109"/>
      <c r="P25" s="21"/>
      <c r="Q25" s="21"/>
      <c r="R25" s="21"/>
      <c r="S25" s="21"/>
      <c r="T25" s="21"/>
      <c r="U25" s="21"/>
      <c r="V25" s="21"/>
    </row>
    <row r="26" spans="2:22" ht="50.1" customHeight="1" x14ac:dyDescent="0.4">
      <c r="B26" s="15" t="s">
        <v>53</v>
      </c>
      <c r="C26" s="76" t="e">
        <f>VLOOKUP(B12,'地場産品基準、関連資料'!$A$3:$F$15,4,FALSE)</f>
        <v>#N/A</v>
      </c>
      <c r="D26" s="77"/>
      <c r="E26" s="77"/>
      <c r="F26" s="77"/>
      <c r="G26" s="77"/>
      <c r="H26" s="77"/>
      <c r="I26" s="77"/>
      <c r="J26" s="77"/>
      <c r="K26" s="77"/>
      <c r="L26" s="78"/>
      <c r="N26" s="70" t="s">
        <v>78</v>
      </c>
      <c r="O26" s="105" t="e">
        <f>VLOOKUP(B12,'地場産品基準、関連資料'!$A$3:$J$15,8,FALSE)</f>
        <v>#N/A</v>
      </c>
      <c r="P26" s="73"/>
      <c r="Q26" s="73"/>
      <c r="R26" s="73"/>
      <c r="S26" s="73"/>
      <c r="T26" s="73"/>
      <c r="U26" s="73"/>
      <c r="V26" s="73"/>
    </row>
    <row r="27" spans="2:22" ht="45" customHeight="1" x14ac:dyDescent="0.4">
      <c r="B27" s="15" t="s">
        <v>50</v>
      </c>
      <c r="C27" s="106"/>
      <c r="D27" s="80"/>
      <c r="E27" s="80"/>
      <c r="F27" s="80"/>
      <c r="G27" s="80"/>
      <c r="H27" s="80"/>
      <c r="I27" s="80"/>
      <c r="J27" s="80"/>
      <c r="K27" s="80"/>
      <c r="L27" s="81"/>
      <c r="N27" s="71"/>
      <c r="O27" s="73"/>
      <c r="P27" s="73"/>
      <c r="Q27" s="73"/>
      <c r="R27" s="73"/>
      <c r="S27" s="73"/>
      <c r="T27" s="73"/>
      <c r="U27" s="73"/>
      <c r="V27" s="73"/>
    </row>
    <row r="28" spans="2:22" ht="50.1" customHeight="1" x14ac:dyDescent="0.4">
      <c r="B28" s="15" t="s">
        <v>54</v>
      </c>
      <c r="C28" s="76" t="e">
        <f>VLOOKUP(B12,'地場産品基準、関連資料'!$A$3:$F$15,5,FALSE)</f>
        <v>#N/A</v>
      </c>
      <c r="D28" s="77"/>
      <c r="E28" s="77"/>
      <c r="F28" s="77"/>
      <c r="G28" s="77"/>
      <c r="H28" s="77"/>
      <c r="I28" s="77"/>
      <c r="J28" s="77"/>
      <c r="K28" s="77"/>
      <c r="L28" s="78"/>
      <c r="M28" s="17"/>
      <c r="N28" s="70" t="s">
        <v>79</v>
      </c>
      <c r="O28" s="72" t="e">
        <f>VLOOKUP(B12,'地場産品基準、関連資料'!$A$3:$J$15,9,FALSE)</f>
        <v>#N/A</v>
      </c>
      <c r="P28" s="73"/>
      <c r="Q28" s="73"/>
      <c r="R28" s="73"/>
      <c r="S28" s="73"/>
      <c r="T28" s="73"/>
      <c r="U28" s="73"/>
      <c r="V28" s="73"/>
    </row>
    <row r="29" spans="2:22" ht="45" customHeight="1" x14ac:dyDescent="0.4">
      <c r="B29" s="15" t="s">
        <v>50</v>
      </c>
      <c r="C29" s="79"/>
      <c r="D29" s="80"/>
      <c r="E29" s="80"/>
      <c r="F29" s="80"/>
      <c r="G29" s="80"/>
      <c r="H29" s="80"/>
      <c r="I29" s="80"/>
      <c r="J29" s="80"/>
      <c r="K29" s="80"/>
      <c r="L29" s="81"/>
      <c r="N29" s="71"/>
      <c r="O29" s="73"/>
      <c r="P29" s="73"/>
      <c r="Q29" s="73"/>
      <c r="R29" s="73"/>
      <c r="S29" s="73"/>
      <c r="T29" s="73"/>
      <c r="U29" s="73"/>
      <c r="V29" s="73"/>
    </row>
    <row r="30" spans="2:22" ht="49.5" customHeight="1" x14ac:dyDescent="0.4">
      <c r="B30" s="15" t="s">
        <v>55</v>
      </c>
      <c r="C30" s="76" t="e">
        <f>VLOOKUP(B12,'地場産品基準、関連資料'!$A$3:$F$15,6,FALSE)</f>
        <v>#N/A</v>
      </c>
      <c r="D30" s="77"/>
      <c r="E30" s="77"/>
      <c r="F30" s="77"/>
      <c r="G30" s="77"/>
      <c r="H30" s="77"/>
      <c r="I30" s="77"/>
      <c r="J30" s="77"/>
      <c r="K30" s="77"/>
      <c r="L30" s="78"/>
      <c r="M30" s="17"/>
      <c r="N30" s="70" t="s">
        <v>80</v>
      </c>
      <c r="O30" s="72" t="e">
        <f>VLOOKUP(B12,'地場産品基準、関連資料'!$A$3:$J$15,10,FALSE)</f>
        <v>#N/A</v>
      </c>
      <c r="P30" s="74"/>
      <c r="Q30" s="74"/>
      <c r="R30" s="74"/>
      <c r="S30" s="74"/>
      <c r="T30" s="74"/>
      <c r="U30" s="75"/>
      <c r="V30" s="75"/>
    </row>
    <row r="31" spans="2:22" ht="45" customHeight="1" thickBot="1" x14ac:dyDescent="0.45">
      <c r="B31" s="16" t="s">
        <v>50</v>
      </c>
      <c r="C31" s="82"/>
      <c r="D31" s="83"/>
      <c r="E31" s="83"/>
      <c r="F31" s="83"/>
      <c r="G31" s="83"/>
      <c r="H31" s="83"/>
      <c r="I31" s="83"/>
      <c r="J31" s="83"/>
      <c r="K31" s="83"/>
      <c r="L31" s="84"/>
      <c r="N31" s="71"/>
      <c r="O31" s="75"/>
      <c r="P31" s="75"/>
      <c r="Q31" s="75"/>
      <c r="R31" s="75"/>
      <c r="S31" s="75"/>
      <c r="T31" s="75"/>
      <c r="U31" s="75"/>
      <c r="V31" s="75"/>
    </row>
    <row r="33" spans="1:22" ht="15" customHeight="1" x14ac:dyDescent="0.4">
      <c r="A33" s="27">
        <f>+A1+1</f>
        <v>22</v>
      </c>
      <c r="K33" s="111" t="str">
        <f>IF(A33&gt;$L$6," ",A33&amp;"/"&amp;L38)</f>
        <v>22/</v>
      </c>
      <c r="L33" s="71"/>
      <c r="N33" s="23" t="s">
        <v>149</v>
      </c>
      <c r="P33" s="22"/>
      <c r="Q33" s="22"/>
      <c r="R33" s="22"/>
      <c r="S33" s="22"/>
      <c r="T33" s="22"/>
      <c r="U33" s="22"/>
      <c r="V33" s="22"/>
    </row>
    <row r="34" spans="1:22" ht="9.75" customHeight="1" x14ac:dyDescent="0.4">
      <c r="P34" s="22"/>
      <c r="Q34" s="22"/>
      <c r="R34" s="22"/>
      <c r="S34" s="22"/>
      <c r="T34" s="22"/>
      <c r="U34" s="22"/>
      <c r="V34" s="22"/>
    </row>
    <row r="35" spans="1:22" ht="15" customHeight="1" x14ac:dyDescent="0.4">
      <c r="C35" s="19"/>
      <c r="D35" s="19"/>
      <c r="E35" s="19"/>
      <c r="F35" s="19"/>
      <c r="G35" s="24" t="s">
        <v>107</v>
      </c>
      <c r="H35" s="19"/>
      <c r="I35" s="19"/>
      <c r="J35" s="19"/>
      <c r="K35" s="19"/>
      <c r="L35" s="19"/>
      <c r="O35" s="111" t="s">
        <v>193</v>
      </c>
      <c r="P35" s="71"/>
      <c r="Q35" s="22"/>
      <c r="R35" s="22"/>
      <c r="S35" s="22"/>
      <c r="T35" s="22"/>
      <c r="U35" s="22"/>
      <c r="V35" s="22"/>
    </row>
    <row r="36" spans="1:22" ht="15" customHeight="1" x14ac:dyDescent="0.15">
      <c r="B36" s="19"/>
      <c r="C36" s="19"/>
      <c r="D36" s="19"/>
      <c r="E36" s="19"/>
      <c r="F36" s="19"/>
      <c r="G36" s="19"/>
      <c r="H36" s="19"/>
      <c r="I36" s="19"/>
      <c r="J36" s="177">
        <f>IF(A33&gt;$L$6," ",'様式２ 返礼品明細(No.21～30) '!$J$4)</f>
        <v>45961</v>
      </c>
      <c r="K36" s="178">
        <f>IF(K38="","",'様式２ 返礼品明細(No.21～30) '!$J$4)</f>
        <v>45961</v>
      </c>
      <c r="L36" s="178" t="str">
        <f>IF(L38="","",'様式２ 返礼品明細(No.21～30) '!$J$4)</f>
        <v/>
      </c>
      <c r="P36" s="22"/>
      <c r="Q36" s="22"/>
      <c r="R36" s="22"/>
      <c r="S36" s="22"/>
      <c r="T36" s="22"/>
      <c r="U36" s="22"/>
      <c r="V36" s="22"/>
    </row>
    <row r="37" spans="1:22" ht="27" customHeight="1" x14ac:dyDescent="0.15">
      <c r="B37" s="69" t="str">
        <f t="shared" ref="B37" si="0">$B$5</f>
        <v>※この申請書はお礼品ごとに作成してください。
※セット品で個々の品に販売実績がある場合、本書を個別に作成してください。
※変更の場合は、二重枠内と変更部分のみ記載し、前回の申請書を添付してください。</v>
      </c>
      <c r="C37" s="68"/>
      <c r="D37" s="68"/>
      <c r="E37" s="68"/>
      <c r="F37" s="68"/>
      <c r="G37" s="68"/>
      <c r="H37" s="68"/>
      <c r="I37" s="68"/>
      <c r="J37" s="68"/>
      <c r="K37" s="17"/>
      <c r="L37" s="60"/>
      <c r="P37" s="22"/>
      <c r="Q37" s="22"/>
      <c r="R37" s="22"/>
      <c r="S37" s="22"/>
      <c r="T37" s="22"/>
      <c r="U37" s="22"/>
      <c r="V37" s="22"/>
    </row>
    <row r="38" spans="1:22" ht="18" customHeight="1" thickBot="1" x14ac:dyDescent="0.2">
      <c r="B38" s="68"/>
      <c r="C38" s="68"/>
      <c r="D38" s="68"/>
      <c r="E38" s="68"/>
      <c r="F38" s="68"/>
      <c r="G38" s="68"/>
      <c r="H38" s="68"/>
      <c r="I38" s="68"/>
      <c r="J38" s="68"/>
      <c r="K38" s="26" t="s">
        <v>145</v>
      </c>
      <c r="L38" s="25" t="str">
        <f>IF(A33&gt;'様式２ 返礼品明細(No.21～30) '!$L$6,"",'様式２ 返礼品明細(No.21～30) '!$L$6)</f>
        <v/>
      </c>
      <c r="N38" s="30" t="s">
        <v>146</v>
      </c>
      <c r="O38" s="67" t="s">
        <v>147</v>
      </c>
      <c r="P38" s="68"/>
      <c r="Q38" s="68"/>
      <c r="R38" s="68"/>
      <c r="S38" s="68"/>
      <c r="T38" s="68"/>
      <c r="U38" s="68"/>
      <c r="V38" s="68"/>
    </row>
    <row r="39" spans="1:22" ht="20.100000000000001" customHeight="1" thickTop="1" thickBot="1" x14ac:dyDescent="0.45">
      <c r="B39" s="85" t="s">
        <v>68</v>
      </c>
      <c r="C39" s="115"/>
      <c r="D39" s="115"/>
      <c r="E39" s="147"/>
      <c r="F39" s="148"/>
      <c r="G39" s="148"/>
      <c r="H39" s="149"/>
      <c r="I39" s="46" t="s">
        <v>158</v>
      </c>
      <c r="J39" s="144"/>
      <c r="K39" s="145"/>
      <c r="L39" s="146"/>
      <c r="P39" s="22"/>
      <c r="Q39" s="22"/>
      <c r="R39" s="22"/>
      <c r="S39" s="22"/>
      <c r="T39" s="22"/>
      <c r="U39" s="22"/>
      <c r="V39" s="22"/>
    </row>
    <row r="40" spans="1:22" ht="20.100000000000001" customHeight="1" thickTop="1" x14ac:dyDescent="0.4">
      <c r="B40" s="136" t="s">
        <v>166</v>
      </c>
      <c r="C40" s="110"/>
      <c r="D40" s="138"/>
      <c r="E40" s="47" t="s">
        <v>167</v>
      </c>
      <c r="F40" s="151"/>
      <c r="G40" s="151"/>
      <c r="H40" s="151"/>
      <c r="I40" s="38" t="s">
        <v>170</v>
      </c>
      <c r="J40" s="150"/>
      <c r="K40" s="80"/>
      <c r="L40" s="81"/>
      <c r="P40" s="22"/>
      <c r="Q40" s="22"/>
      <c r="R40" s="22"/>
      <c r="S40" s="22"/>
      <c r="T40" s="22"/>
      <c r="U40" s="22"/>
      <c r="V40" s="22"/>
    </row>
    <row r="41" spans="1:22" ht="20.100000000000001" customHeight="1" thickBot="1" x14ac:dyDescent="0.45">
      <c r="B41" s="136" t="s">
        <v>176</v>
      </c>
      <c r="C41" s="110"/>
      <c r="D41" s="138"/>
      <c r="E41" s="142"/>
      <c r="F41" s="143"/>
      <c r="G41" s="143"/>
      <c r="H41" s="143"/>
      <c r="I41" s="143"/>
      <c r="J41" s="48" t="s">
        <v>181</v>
      </c>
      <c r="K41" s="65"/>
      <c r="L41" s="40"/>
      <c r="N41" s="36" t="s">
        <v>177</v>
      </c>
      <c r="O41" s="23" t="s">
        <v>178</v>
      </c>
      <c r="P41" s="22"/>
      <c r="Q41" s="22"/>
      <c r="R41" s="22"/>
      <c r="S41" s="22"/>
      <c r="T41" s="22"/>
      <c r="U41" s="22"/>
      <c r="V41" s="22"/>
    </row>
    <row r="42" spans="1:22" ht="20.100000000000001" customHeight="1" thickTop="1" thickBot="1" x14ac:dyDescent="0.45">
      <c r="B42" s="122" t="s">
        <v>108</v>
      </c>
      <c r="C42" s="123"/>
      <c r="D42" s="123"/>
      <c r="E42" s="49" t="s">
        <v>168</v>
      </c>
      <c r="F42" s="50" t="str">
        <f>IF(E42="変　更","変更理由","")</f>
        <v/>
      </c>
      <c r="G42" s="134"/>
      <c r="H42" s="134"/>
      <c r="I42" s="134"/>
      <c r="J42" s="134"/>
      <c r="K42" s="134"/>
      <c r="L42" s="135"/>
      <c r="N42" s="36" t="s">
        <v>108</v>
      </c>
      <c r="O42" s="41" t="s">
        <v>116</v>
      </c>
      <c r="P42" s="64"/>
      <c r="Q42" s="64"/>
      <c r="R42" s="64"/>
      <c r="S42" s="64"/>
      <c r="T42" s="64"/>
      <c r="U42" s="64"/>
      <c r="V42" s="64"/>
    </row>
    <row r="43" spans="1:22" ht="16.5" customHeight="1" x14ac:dyDescent="0.4">
      <c r="B43" s="124" t="s">
        <v>111</v>
      </c>
      <c r="C43" s="125"/>
      <c r="D43" s="125"/>
      <c r="E43" s="126"/>
      <c r="F43" s="126"/>
      <c r="G43" s="126"/>
      <c r="H43" s="126"/>
      <c r="I43" s="126"/>
      <c r="J43" s="126"/>
      <c r="K43" s="126"/>
      <c r="L43" s="127"/>
      <c r="N43" s="61"/>
      <c r="O43" s="64"/>
      <c r="P43" s="64"/>
      <c r="Q43" s="64"/>
      <c r="R43" s="64"/>
      <c r="S43" s="64"/>
      <c r="T43" s="64"/>
      <c r="U43" s="64"/>
      <c r="V43" s="64"/>
    </row>
    <row r="44" spans="1:22" ht="51.75" customHeight="1" thickBot="1" x14ac:dyDescent="0.45">
      <c r="B44" s="128" t="s">
        <v>199</v>
      </c>
      <c r="C44" s="129"/>
      <c r="D44" s="130" t="str">
        <f>VLOOKUP(B44,'地場産品基準、関連資料'!$A$3:$B$16,2,FALSE)</f>
        <v>　　　</v>
      </c>
      <c r="E44" s="131"/>
      <c r="F44" s="132"/>
      <c r="G44" s="132"/>
      <c r="H44" s="132"/>
      <c r="I44" s="132"/>
      <c r="J44" s="132"/>
      <c r="K44" s="132"/>
      <c r="L44" s="133"/>
      <c r="N44" s="36" t="s">
        <v>139</v>
      </c>
      <c r="O44" s="161" t="s">
        <v>153</v>
      </c>
      <c r="P44" s="162"/>
      <c r="Q44" s="162"/>
      <c r="R44" s="162"/>
      <c r="S44" s="162"/>
      <c r="T44" s="162"/>
      <c r="U44" s="162"/>
      <c r="V44" s="162"/>
    </row>
    <row r="45" spans="1:22" ht="14.1" customHeight="1" thickTop="1" x14ac:dyDescent="0.4">
      <c r="B45" s="85" t="s">
        <v>0</v>
      </c>
      <c r="C45" s="86"/>
      <c r="D45" s="87"/>
      <c r="E45" s="88"/>
      <c r="F45" s="119" t="s">
        <v>43</v>
      </c>
      <c r="G45" s="120"/>
      <c r="H45" s="120"/>
      <c r="I45" s="120"/>
      <c r="J45" s="120"/>
      <c r="K45" s="120"/>
      <c r="L45" s="121"/>
      <c r="O45" s="23" t="s">
        <v>162</v>
      </c>
      <c r="P45" s="22"/>
      <c r="Q45" s="22"/>
      <c r="R45" s="22"/>
      <c r="S45" s="22"/>
      <c r="T45" s="22"/>
      <c r="U45" s="22"/>
      <c r="V45" s="22"/>
    </row>
    <row r="46" spans="1:22" ht="20.100000000000001" customHeight="1" thickBot="1" x14ac:dyDescent="0.45">
      <c r="B46" s="94" t="s">
        <v>1</v>
      </c>
      <c r="C46" s="95"/>
      <c r="D46" s="95"/>
      <c r="E46" s="96"/>
      <c r="F46" s="116"/>
      <c r="G46" s="117"/>
      <c r="H46" s="117"/>
      <c r="I46" s="117"/>
      <c r="J46" s="117"/>
      <c r="K46" s="117"/>
      <c r="L46" s="118"/>
      <c r="N46" s="36" t="s">
        <v>1</v>
      </c>
      <c r="O46" s="23" t="s">
        <v>160</v>
      </c>
      <c r="P46" s="22"/>
      <c r="Q46" s="22"/>
      <c r="R46" s="22"/>
      <c r="S46" s="22"/>
      <c r="T46" s="22"/>
      <c r="U46" s="22"/>
      <c r="V46" s="22"/>
    </row>
    <row r="47" spans="1:22" ht="20.100000000000001" customHeight="1" thickTop="1" x14ac:dyDescent="0.4">
      <c r="B47" s="136" t="s">
        <v>2</v>
      </c>
      <c r="C47" s="137"/>
      <c r="D47" s="137"/>
      <c r="E47" s="138"/>
      <c r="F47" s="97"/>
      <c r="G47" s="97"/>
      <c r="H47" s="97"/>
      <c r="I47" s="97"/>
      <c r="J47" s="97"/>
      <c r="K47" s="97"/>
      <c r="L47" s="98"/>
      <c r="N47" s="36" t="s">
        <v>163</v>
      </c>
      <c r="O47" s="23" t="s">
        <v>161</v>
      </c>
      <c r="P47" s="22"/>
      <c r="Q47" s="22"/>
      <c r="R47" s="22"/>
      <c r="S47" s="22"/>
      <c r="T47" s="22"/>
      <c r="U47" s="22"/>
      <c r="V47" s="22"/>
    </row>
    <row r="48" spans="1:22" ht="24" customHeight="1" x14ac:dyDescent="0.4">
      <c r="B48" s="92" t="s">
        <v>40</v>
      </c>
      <c r="C48" s="137"/>
      <c r="D48" s="137"/>
      <c r="E48" s="138"/>
      <c r="F48" s="114"/>
      <c r="G48" s="166"/>
      <c r="H48" s="112" t="s">
        <v>41</v>
      </c>
      <c r="I48" s="163"/>
      <c r="J48" s="164"/>
      <c r="K48" s="164"/>
      <c r="L48" s="165"/>
      <c r="N48" s="36" t="s">
        <v>140</v>
      </c>
      <c r="O48" s="23" t="s">
        <v>117</v>
      </c>
      <c r="P48" s="22"/>
      <c r="Q48" s="22"/>
      <c r="R48" s="22"/>
      <c r="S48" s="22"/>
      <c r="T48" s="22"/>
      <c r="U48" s="22"/>
      <c r="V48" s="22"/>
    </row>
    <row r="49" spans="2:22" ht="23.1" customHeight="1" x14ac:dyDescent="0.4">
      <c r="B49" s="136" t="s">
        <v>3</v>
      </c>
      <c r="C49" s="137"/>
      <c r="D49" s="137"/>
      <c r="E49" s="138"/>
      <c r="F49" s="114"/>
      <c r="G49" s="110"/>
      <c r="H49" s="112" t="s">
        <v>182</v>
      </c>
      <c r="I49" s="113"/>
      <c r="J49" s="139"/>
      <c r="K49" s="139"/>
      <c r="L49" s="140"/>
      <c r="N49" s="36" t="s">
        <v>141</v>
      </c>
      <c r="O49" s="23" t="s">
        <v>118</v>
      </c>
      <c r="P49" s="22"/>
      <c r="Q49" s="22"/>
      <c r="R49" s="22"/>
      <c r="S49" s="22"/>
      <c r="T49" s="22"/>
      <c r="U49" s="22"/>
      <c r="V49" s="22"/>
    </row>
    <row r="50" spans="2:22" ht="20.100000000000001" customHeight="1" x14ac:dyDescent="0.4">
      <c r="B50" s="136" t="s">
        <v>37</v>
      </c>
      <c r="C50" s="137"/>
      <c r="D50" s="137"/>
      <c r="E50" s="138"/>
      <c r="F50" s="141"/>
      <c r="G50" s="110"/>
      <c r="H50" s="112" t="s">
        <v>134</v>
      </c>
      <c r="I50" s="113"/>
      <c r="J50" s="114"/>
      <c r="K50" s="114"/>
      <c r="L50" s="100"/>
      <c r="N50" s="62" t="s">
        <v>172</v>
      </c>
      <c r="O50" s="23" t="s">
        <v>119</v>
      </c>
      <c r="Q50" s="22"/>
      <c r="R50" s="22"/>
      <c r="S50" s="22"/>
      <c r="T50" s="22"/>
      <c r="U50" s="22"/>
      <c r="V50" s="22"/>
    </row>
    <row r="51" spans="2:22" ht="24" customHeight="1" x14ac:dyDescent="0.4">
      <c r="B51" s="92" t="s">
        <v>110</v>
      </c>
      <c r="C51" s="80"/>
      <c r="D51" s="80"/>
      <c r="E51" s="93"/>
      <c r="F51" s="99"/>
      <c r="G51" s="110"/>
      <c r="H51" s="112" t="s">
        <v>69</v>
      </c>
      <c r="I51" s="138"/>
      <c r="J51" s="99"/>
      <c r="K51" s="99"/>
      <c r="L51" s="100"/>
      <c r="N51" s="36" t="s">
        <v>174</v>
      </c>
      <c r="O51" s="23" t="s">
        <v>175</v>
      </c>
      <c r="P51" s="63"/>
      <c r="Q51" s="63"/>
      <c r="R51" s="63"/>
      <c r="S51" s="63"/>
      <c r="T51" s="63"/>
      <c r="U51" s="63"/>
      <c r="V51" s="63"/>
    </row>
    <row r="52" spans="2:22" ht="24" customHeight="1" x14ac:dyDescent="0.4">
      <c r="B52" s="92" t="s">
        <v>157</v>
      </c>
      <c r="C52" s="137"/>
      <c r="D52" s="137"/>
      <c r="E52" s="138"/>
      <c r="F52" s="114"/>
      <c r="G52" s="110"/>
      <c r="H52" s="110"/>
      <c r="I52" s="110"/>
      <c r="J52" s="110"/>
      <c r="K52" s="110"/>
      <c r="L52" s="100"/>
      <c r="N52" s="62" t="s">
        <v>171</v>
      </c>
      <c r="O52" s="105" t="s">
        <v>137</v>
      </c>
      <c r="P52" s="68"/>
      <c r="Q52" s="68"/>
      <c r="R52" s="68"/>
      <c r="S52" s="68"/>
      <c r="T52" s="68"/>
      <c r="U52" s="68"/>
      <c r="V52" s="68"/>
    </row>
    <row r="53" spans="2:22" ht="30" customHeight="1" x14ac:dyDescent="0.4">
      <c r="B53" s="89" t="s">
        <v>148</v>
      </c>
      <c r="C53" s="90"/>
      <c r="D53" s="90"/>
      <c r="E53" s="91"/>
      <c r="F53" s="158"/>
      <c r="G53" s="159"/>
      <c r="H53" s="159"/>
      <c r="I53" s="159"/>
      <c r="J53" s="159"/>
      <c r="K53" s="159"/>
      <c r="L53" s="160"/>
      <c r="O53" s="68"/>
      <c r="P53" s="68"/>
      <c r="Q53" s="68"/>
      <c r="R53" s="68"/>
      <c r="S53" s="68"/>
      <c r="T53" s="68"/>
      <c r="U53" s="68"/>
      <c r="V53" s="68"/>
    </row>
    <row r="54" spans="2:22" ht="20.100000000000001" customHeight="1" x14ac:dyDescent="0.4">
      <c r="B54" s="152" t="s">
        <v>165</v>
      </c>
      <c r="C54" s="153"/>
      <c r="D54" s="153"/>
      <c r="E54" s="154"/>
      <c r="F54" s="155" t="s">
        <v>164</v>
      </c>
      <c r="G54" s="156"/>
      <c r="H54" s="156"/>
      <c r="I54" s="156"/>
      <c r="J54" s="156"/>
      <c r="K54" s="156"/>
      <c r="L54" s="157"/>
      <c r="O54" s="68"/>
      <c r="P54" s="68"/>
      <c r="Q54" s="68"/>
      <c r="R54" s="68"/>
      <c r="S54" s="68"/>
      <c r="T54" s="68"/>
      <c r="U54" s="68"/>
      <c r="V54" s="68"/>
    </row>
    <row r="55" spans="2:22" ht="20.100000000000001" customHeight="1" thickBot="1" x14ac:dyDescent="0.45">
      <c r="B55" s="101" t="s">
        <v>173</v>
      </c>
      <c r="C55" s="102"/>
      <c r="D55" s="102"/>
      <c r="E55" s="102"/>
      <c r="F55" s="103"/>
      <c r="G55" s="103"/>
      <c r="H55" s="103"/>
      <c r="I55" s="103"/>
      <c r="J55" s="103"/>
      <c r="K55" s="103"/>
      <c r="L55" s="104"/>
      <c r="N55" s="36" t="s">
        <v>142</v>
      </c>
      <c r="O55" s="23" t="s">
        <v>122</v>
      </c>
      <c r="P55" s="22"/>
      <c r="Q55" s="22"/>
      <c r="R55" s="22"/>
      <c r="S55" s="22"/>
      <c r="T55" s="22"/>
      <c r="U55" s="22"/>
      <c r="V55" s="22"/>
    </row>
    <row r="56" spans="2:22" ht="6" customHeight="1" thickBot="1" x14ac:dyDescent="0.45">
      <c r="P56" s="22"/>
      <c r="Q56" s="22"/>
      <c r="R56" s="22"/>
      <c r="S56" s="22"/>
      <c r="T56" s="22"/>
      <c r="U56" s="22"/>
      <c r="V56" s="22"/>
    </row>
    <row r="57" spans="2:22" ht="20.100000000000001" customHeight="1" x14ac:dyDescent="0.4">
      <c r="B57" s="107" t="str">
        <f t="shared" ref="B57" si="1">$B$25</f>
        <v xml:space="preserve"> 返礼品の詳細を把握させていただくため、以下の問いに回答を記載願います。</v>
      </c>
      <c r="C57" s="108"/>
      <c r="D57" s="108"/>
      <c r="E57" s="108"/>
      <c r="F57" s="108"/>
      <c r="G57" s="108"/>
      <c r="H57" s="108"/>
      <c r="I57" s="108"/>
      <c r="J57" s="108"/>
      <c r="K57" s="108"/>
      <c r="L57" s="109"/>
      <c r="P57" s="21"/>
      <c r="Q57" s="21"/>
      <c r="R57" s="21"/>
      <c r="S57" s="21"/>
      <c r="T57" s="21"/>
      <c r="U57" s="21"/>
      <c r="V57" s="21"/>
    </row>
    <row r="58" spans="2:22" ht="50.1" customHeight="1" x14ac:dyDescent="0.4">
      <c r="B58" s="15" t="s">
        <v>53</v>
      </c>
      <c r="C58" s="76" t="e">
        <f>VLOOKUP(B44,'地場産品基準、関連資料'!$A$3:$F$15,4,FALSE)</f>
        <v>#N/A</v>
      </c>
      <c r="D58" s="77"/>
      <c r="E58" s="77"/>
      <c r="F58" s="77"/>
      <c r="G58" s="77"/>
      <c r="H58" s="77"/>
      <c r="I58" s="77"/>
      <c r="J58" s="77"/>
      <c r="K58" s="77"/>
      <c r="L58" s="78"/>
      <c r="N58" s="70" t="s">
        <v>78</v>
      </c>
      <c r="O58" s="105" t="e">
        <f>VLOOKUP(B44,'地場産品基準、関連資料'!$A$3:$J$15,8,FALSE)</f>
        <v>#N/A</v>
      </c>
      <c r="P58" s="73"/>
      <c r="Q58" s="73"/>
      <c r="R58" s="73"/>
      <c r="S58" s="73"/>
      <c r="T58" s="73"/>
      <c r="U58" s="73"/>
      <c r="V58" s="73"/>
    </row>
    <row r="59" spans="2:22" ht="45" customHeight="1" x14ac:dyDescent="0.4">
      <c r="B59" s="15" t="s">
        <v>50</v>
      </c>
      <c r="C59" s="106"/>
      <c r="D59" s="80"/>
      <c r="E59" s="80"/>
      <c r="F59" s="80"/>
      <c r="G59" s="80"/>
      <c r="H59" s="80"/>
      <c r="I59" s="80"/>
      <c r="J59" s="80"/>
      <c r="K59" s="80"/>
      <c r="L59" s="81"/>
      <c r="N59" s="71"/>
      <c r="O59" s="73"/>
      <c r="P59" s="73"/>
      <c r="Q59" s="73"/>
      <c r="R59" s="73"/>
      <c r="S59" s="73"/>
      <c r="T59" s="73"/>
      <c r="U59" s="73"/>
      <c r="V59" s="73"/>
    </row>
    <row r="60" spans="2:22" ht="50.1" customHeight="1" x14ac:dyDescent="0.4">
      <c r="B60" s="15" t="s">
        <v>54</v>
      </c>
      <c r="C60" s="76" t="e">
        <f>VLOOKUP(B44,'地場産品基準、関連資料'!$A$3:$F$15,5,FALSE)</f>
        <v>#N/A</v>
      </c>
      <c r="D60" s="77"/>
      <c r="E60" s="77"/>
      <c r="F60" s="77"/>
      <c r="G60" s="77"/>
      <c r="H60" s="77"/>
      <c r="I60" s="77"/>
      <c r="J60" s="77"/>
      <c r="K60" s="77"/>
      <c r="L60" s="78"/>
      <c r="M60" s="17"/>
      <c r="N60" s="70" t="s">
        <v>79</v>
      </c>
      <c r="O60" s="72" t="e">
        <f>VLOOKUP(B44,'地場産品基準、関連資料'!$A$3:$J$15,9,FALSE)</f>
        <v>#N/A</v>
      </c>
      <c r="P60" s="73"/>
      <c r="Q60" s="73"/>
      <c r="R60" s="73"/>
      <c r="S60" s="73"/>
      <c r="T60" s="73"/>
      <c r="U60" s="73"/>
      <c r="V60" s="73"/>
    </row>
    <row r="61" spans="2:22" ht="45" customHeight="1" x14ac:dyDescent="0.4">
      <c r="B61" s="15" t="s">
        <v>50</v>
      </c>
      <c r="C61" s="79"/>
      <c r="D61" s="80"/>
      <c r="E61" s="80"/>
      <c r="F61" s="80"/>
      <c r="G61" s="80"/>
      <c r="H61" s="80"/>
      <c r="I61" s="80"/>
      <c r="J61" s="80"/>
      <c r="K61" s="80"/>
      <c r="L61" s="81"/>
      <c r="N61" s="71"/>
      <c r="O61" s="73"/>
      <c r="P61" s="73"/>
      <c r="Q61" s="73"/>
      <c r="R61" s="73"/>
      <c r="S61" s="73"/>
      <c r="T61" s="73"/>
      <c r="U61" s="73"/>
      <c r="V61" s="73"/>
    </row>
    <row r="62" spans="2:22" ht="49.5" customHeight="1" x14ac:dyDescent="0.4">
      <c r="B62" s="15" t="s">
        <v>55</v>
      </c>
      <c r="C62" s="76" t="e">
        <f>VLOOKUP(B44,'地場産品基準、関連資料'!$A$3:$F$15,6,FALSE)</f>
        <v>#N/A</v>
      </c>
      <c r="D62" s="77"/>
      <c r="E62" s="77"/>
      <c r="F62" s="77"/>
      <c r="G62" s="77"/>
      <c r="H62" s="77"/>
      <c r="I62" s="77"/>
      <c r="J62" s="77"/>
      <c r="K62" s="77"/>
      <c r="L62" s="78"/>
      <c r="M62" s="17"/>
      <c r="N62" s="70" t="s">
        <v>80</v>
      </c>
      <c r="O62" s="72" t="e">
        <f>VLOOKUP(B44,'地場産品基準、関連資料'!$A$3:$J$15,10,FALSE)</f>
        <v>#N/A</v>
      </c>
      <c r="P62" s="74"/>
      <c r="Q62" s="74"/>
      <c r="R62" s="74"/>
      <c r="S62" s="74"/>
      <c r="T62" s="74"/>
      <c r="U62" s="75"/>
      <c r="V62" s="75"/>
    </row>
    <row r="63" spans="2:22" ht="45" customHeight="1" thickBot="1" x14ac:dyDescent="0.45">
      <c r="B63" s="16" t="s">
        <v>50</v>
      </c>
      <c r="C63" s="82"/>
      <c r="D63" s="83"/>
      <c r="E63" s="83"/>
      <c r="F63" s="83"/>
      <c r="G63" s="83"/>
      <c r="H63" s="83"/>
      <c r="I63" s="83"/>
      <c r="J63" s="83"/>
      <c r="K63" s="83"/>
      <c r="L63" s="84"/>
      <c r="N63" s="71"/>
      <c r="O63" s="75"/>
      <c r="P63" s="75"/>
      <c r="Q63" s="75"/>
      <c r="R63" s="75"/>
      <c r="S63" s="75"/>
      <c r="T63" s="75"/>
      <c r="U63" s="75"/>
      <c r="V63" s="75"/>
    </row>
    <row r="65" spans="1:22" ht="15" customHeight="1" x14ac:dyDescent="0.4">
      <c r="A65" s="27">
        <f>+A33+1</f>
        <v>23</v>
      </c>
      <c r="K65" s="111" t="str">
        <f>IF(A65&gt;$L$6," ",A65&amp;"/"&amp;L70)</f>
        <v>23/</v>
      </c>
      <c r="L65" s="71"/>
      <c r="N65" s="23" t="s">
        <v>149</v>
      </c>
      <c r="P65" s="22"/>
      <c r="Q65" s="22"/>
      <c r="R65" s="22"/>
      <c r="S65" s="22"/>
      <c r="T65" s="22"/>
      <c r="U65" s="22"/>
      <c r="V65" s="22"/>
    </row>
    <row r="66" spans="1:22" ht="9.75" customHeight="1" x14ac:dyDescent="0.4">
      <c r="P66" s="22"/>
      <c r="Q66" s="22"/>
      <c r="R66" s="22"/>
      <c r="S66" s="22"/>
      <c r="T66" s="22"/>
      <c r="U66" s="22"/>
      <c r="V66" s="22"/>
    </row>
    <row r="67" spans="1:22" ht="15" customHeight="1" x14ac:dyDescent="0.4">
      <c r="C67" s="19"/>
      <c r="D67" s="19"/>
      <c r="E67" s="19"/>
      <c r="F67" s="19"/>
      <c r="G67" s="24" t="s">
        <v>107</v>
      </c>
      <c r="H67" s="19"/>
      <c r="I67" s="19"/>
      <c r="J67" s="19"/>
      <c r="K67" s="19"/>
      <c r="L67" s="19"/>
      <c r="P67" s="22"/>
      <c r="Q67" s="22"/>
      <c r="R67" s="22"/>
      <c r="S67" s="22"/>
      <c r="T67" s="22"/>
      <c r="U67" s="22"/>
      <c r="V67" s="22"/>
    </row>
    <row r="68" spans="1:22" ht="15" customHeight="1" x14ac:dyDescent="0.15">
      <c r="B68" s="19"/>
      <c r="C68" s="19"/>
      <c r="D68" s="19"/>
      <c r="E68" s="19"/>
      <c r="F68" s="19"/>
      <c r="G68" s="19"/>
      <c r="H68" s="19"/>
      <c r="I68" s="19"/>
      <c r="J68" s="177">
        <f>IF(A65&gt;$L$6," ",'様式２ 返礼品明細(No.21～30) '!$J$4)</f>
        <v>45961</v>
      </c>
      <c r="K68" s="178">
        <f>IF(K70="","",'様式２ 返礼品明細(No.21～30) '!$J$4)</f>
        <v>45961</v>
      </c>
      <c r="L68" s="178" t="str">
        <f>IF(L70="","",'様式２ 返礼品明細(No.21～30) '!$J$4)</f>
        <v/>
      </c>
      <c r="P68" s="22"/>
      <c r="Q68" s="22"/>
      <c r="R68" s="22"/>
      <c r="S68" s="22"/>
      <c r="T68" s="22"/>
      <c r="U68" s="22"/>
      <c r="V68" s="22"/>
    </row>
    <row r="69" spans="1:22" ht="27" customHeight="1" x14ac:dyDescent="0.15">
      <c r="B69" s="69" t="str">
        <f t="shared" ref="B69" si="2">$B$5</f>
        <v>※この申請書はお礼品ごとに作成してください。
※セット品で個々の品に販売実績がある場合、本書を個別に作成してください。
※変更の場合は、二重枠内と変更部分のみ記載し、前回の申請書を添付してください。</v>
      </c>
      <c r="C69" s="68"/>
      <c r="D69" s="68"/>
      <c r="E69" s="68"/>
      <c r="F69" s="68"/>
      <c r="G69" s="68"/>
      <c r="H69" s="68"/>
      <c r="I69" s="68"/>
      <c r="J69" s="68"/>
      <c r="K69" s="17"/>
      <c r="L69" s="60"/>
      <c r="P69" s="22"/>
      <c r="Q69" s="22"/>
      <c r="R69" s="22"/>
      <c r="S69" s="22"/>
      <c r="T69" s="22"/>
      <c r="U69" s="22"/>
      <c r="V69" s="22"/>
    </row>
    <row r="70" spans="1:22" ht="18" customHeight="1" thickBot="1" x14ac:dyDescent="0.2">
      <c r="B70" s="68"/>
      <c r="C70" s="68"/>
      <c r="D70" s="68"/>
      <c r="E70" s="68"/>
      <c r="F70" s="68"/>
      <c r="G70" s="68"/>
      <c r="H70" s="68"/>
      <c r="I70" s="68"/>
      <c r="J70" s="68"/>
      <c r="K70" s="26" t="s">
        <v>145</v>
      </c>
      <c r="L70" s="25" t="str">
        <f>IF(A65&gt;'様式２ 返礼品明細(No.21～30) '!$L$6,"",'様式２ 返礼品明細(No.21～30) '!$L$6)</f>
        <v/>
      </c>
      <c r="N70" s="30" t="s">
        <v>146</v>
      </c>
      <c r="O70" s="67" t="s">
        <v>147</v>
      </c>
      <c r="P70" s="68"/>
      <c r="Q70" s="68"/>
      <c r="R70" s="68"/>
      <c r="S70" s="68"/>
      <c r="T70" s="68"/>
      <c r="U70" s="68"/>
      <c r="V70" s="68"/>
    </row>
    <row r="71" spans="1:22" ht="20.100000000000001" customHeight="1" thickTop="1" thickBot="1" x14ac:dyDescent="0.45">
      <c r="B71" s="85" t="s">
        <v>68</v>
      </c>
      <c r="C71" s="115"/>
      <c r="D71" s="115"/>
      <c r="E71" s="147"/>
      <c r="F71" s="148"/>
      <c r="G71" s="148"/>
      <c r="H71" s="149"/>
      <c r="I71" s="46" t="s">
        <v>158</v>
      </c>
      <c r="J71" s="144"/>
      <c r="K71" s="145"/>
      <c r="L71" s="146"/>
      <c r="P71" s="22"/>
      <c r="Q71" s="22"/>
      <c r="R71" s="22"/>
      <c r="S71" s="22"/>
      <c r="T71" s="22"/>
      <c r="U71" s="22"/>
      <c r="V71" s="22"/>
    </row>
    <row r="72" spans="1:22" ht="20.100000000000001" customHeight="1" thickTop="1" x14ac:dyDescent="0.4">
      <c r="B72" s="136" t="s">
        <v>166</v>
      </c>
      <c r="C72" s="110"/>
      <c r="D72" s="138"/>
      <c r="E72" s="47" t="s">
        <v>167</v>
      </c>
      <c r="F72" s="151"/>
      <c r="G72" s="151"/>
      <c r="H72" s="151"/>
      <c r="I72" s="38" t="s">
        <v>170</v>
      </c>
      <c r="J72" s="150"/>
      <c r="K72" s="80"/>
      <c r="L72" s="81"/>
      <c r="P72" s="22"/>
      <c r="Q72" s="22"/>
      <c r="R72" s="22"/>
      <c r="S72" s="22"/>
      <c r="T72" s="22"/>
      <c r="U72" s="22"/>
      <c r="V72" s="22"/>
    </row>
    <row r="73" spans="1:22" ht="20.100000000000001" customHeight="1" thickBot="1" x14ac:dyDescent="0.45">
      <c r="B73" s="136" t="s">
        <v>176</v>
      </c>
      <c r="C73" s="110"/>
      <c r="D73" s="138"/>
      <c r="E73" s="142"/>
      <c r="F73" s="143"/>
      <c r="G73" s="143"/>
      <c r="H73" s="143"/>
      <c r="I73" s="143"/>
      <c r="J73" s="48" t="s">
        <v>181</v>
      </c>
      <c r="K73" s="65"/>
      <c r="L73" s="40"/>
      <c r="N73" s="36" t="s">
        <v>177</v>
      </c>
      <c r="O73" s="23" t="s">
        <v>178</v>
      </c>
      <c r="P73" s="22"/>
      <c r="Q73" s="22"/>
      <c r="R73" s="22"/>
      <c r="S73" s="22"/>
      <c r="T73" s="22"/>
      <c r="U73" s="22"/>
      <c r="V73" s="22"/>
    </row>
    <row r="74" spans="1:22" ht="20.100000000000001" customHeight="1" thickTop="1" thickBot="1" x14ac:dyDescent="0.45">
      <c r="B74" s="122" t="s">
        <v>108</v>
      </c>
      <c r="C74" s="123"/>
      <c r="D74" s="123"/>
      <c r="E74" s="49" t="s">
        <v>168</v>
      </c>
      <c r="F74" s="50" t="str">
        <f>IF(E74="変　更","変更理由","")</f>
        <v/>
      </c>
      <c r="G74" s="134"/>
      <c r="H74" s="134"/>
      <c r="I74" s="134"/>
      <c r="J74" s="134"/>
      <c r="K74" s="134"/>
      <c r="L74" s="135"/>
      <c r="N74" s="36" t="s">
        <v>108</v>
      </c>
      <c r="O74" s="41" t="s">
        <v>116</v>
      </c>
      <c r="P74" s="64"/>
      <c r="Q74" s="64"/>
      <c r="R74" s="64"/>
      <c r="S74" s="64"/>
      <c r="T74" s="64"/>
      <c r="U74" s="64"/>
      <c r="V74" s="64"/>
    </row>
    <row r="75" spans="1:22" ht="16.5" customHeight="1" x14ac:dyDescent="0.4">
      <c r="B75" s="124" t="s">
        <v>111</v>
      </c>
      <c r="C75" s="125"/>
      <c r="D75" s="125"/>
      <c r="E75" s="126"/>
      <c r="F75" s="126"/>
      <c r="G75" s="126"/>
      <c r="H75" s="126"/>
      <c r="I75" s="126"/>
      <c r="J75" s="126"/>
      <c r="K75" s="126"/>
      <c r="L75" s="127"/>
      <c r="N75" s="61"/>
      <c r="O75" s="64"/>
      <c r="P75" s="64"/>
      <c r="Q75" s="64"/>
      <c r="R75" s="64"/>
      <c r="S75" s="64"/>
      <c r="T75" s="64"/>
      <c r="U75" s="64"/>
      <c r="V75" s="64"/>
    </row>
    <row r="76" spans="1:22" ht="51.75" customHeight="1" thickBot="1" x14ac:dyDescent="0.45">
      <c r="B76" s="128" t="s">
        <v>199</v>
      </c>
      <c r="C76" s="129"/>
      <c r="D76" s="130" t="str">
        <f>VLOOKUP(B76,'地場産品基準、関連資料'!$A$3:$B$16,2,FALSE)</f>
        <v>　　　</v>
      </c>
      <c r="E76" s="131"/>
      <c r="F76" s="132"/>
      <c r="G76" s="132"/>
      <c r="H76" s="132"/>
      <c r="I76" s="132"/>
      <c r="J76" s="132"/>
      <c r="K76" s="132"/>
      <c r="L76" s="133"/>
      <c r="N76" s="36" t="s">
        <v>139</v>
      </c>
      <c r="O76" s="161" t="s">
        <v>153</v>
      </c>
      <c r="P76" s="162"/>
      <c r="Q76" s="162"/>
      <c r="R76" s="162"/>
      <c r="S76" s="162"/>
      <c r="T76" s="162"/>
      <c r="U76" s="162"/>
      <c r="V76" s="162"/>
    </row>
    <row r="77" spans="1:22" ht="14.1" customHeight="1" thickTop="1" x14ac:dyDescent="0.4">
      <c r="B77" s="85" t="s">
        <v>0</v>
      </c>
      <c r="C77" s="86"/>
      <c r="D77" s="87"/>
      <c r="E77" s="88"/>
      <c r="F77" s="119" t="s">
        <v>43</v>
      </c>
      <c r="G77" s="120"/>
      <c r="H77" s="120"/>
      <c r="I77" s="120"/>
      <c r="J77" s="120"/>
      <c r="K77" s="120"/>
      <c r="L77" s="121"/>
      <c r="O77" s="23" t="s">
        <v>162</v>
      </c>
      <c r="P77" s="22"/>
      <c r="Q77" s="22"/>
      <c r="R77" s="22"/>
      <c r="S77" s="22"/>
      <c r="T77" s="22"/>
      <c r="U77" s="22"/>
      <c r="V77" s="22"/>
    </row>
    <row r="78" spans="1:22" ht="20.100000000000001" customHeight="1" thickBot="1" x14ac:dyDescent="0.45">
      <c r="B78" s="94" t="s">
        <v>1</v>
      </c>
      <c r="C78" s="95"/>
      <c r="D78" s="95"/>
      <c r="E78" s="96"/>
      <c r="F78" s="116"/>
      <c r="G78" s="117"/>
      <c r="H78" s="117"/>
      <c r="I78" s="117"/>
      <c r="J78" s="117"/>
      <c r="K78" s="117"/>
      <c r="L78" s="118"/>
      <c r="N78" s="36" t="s">
        <v>1</v>
      </c>
      <c r="O78" s="23" t="s">
        <v>160</v>
      </c>
      <c r="P78" s="22"/>
      <c r="Q78" s="22"/>
      <c r="R78" s="22"/>
      <c r="S78" s="22"/>
      <c r="T78" s="22"/>
      <c r="U78" s="22"/>
      <c r="V78" s="22"/>
    </row>
    <row r="79" spans="1:22" ht="20.100000000000001" customHeight="1" thickTop="1" x14ac:dyDescent="0.4">
      <c r="B79" s="136" t="s">
        <v>2</v>
      </c>
      <c r="C79" s="137"/>
      <c r="D79" s="137"/>
      <c r="E79" s="138"/>
      <c r="F79" s="97"/>
      <c r="G79" s="97"/>
      <c r="H79" s="97"/>
      <c r="I79" s="97"/>
      <c r="J79" s="97"/>
      <c r="K79" s="97"/>
      <c r="L79" s="98"/>
      <c r="N79" s="36" t="s">
        <v>163</v>
      </c>
      <c r="O79" s="23" t="s">
        <v>161</v>
      </c>
      <c r="P79" s="22"/>
      <c r="Q79" s="22"/>
      <c r="R79" s="22"/>
      <c r="S79" s="22"/>
      <c r="T79" s="22"/>
      <c r="U79" s="22"/>
      <c r="V79" s="22"/>
    </row>
    <row r="80" spans="1:22" ht="24" customHeight="1" x14ac:dyDescent="0.4">
      <c r="B80" s="92" t="s">
        <v>40</v>
      </c>
      <c r="C80" s="137"/>
      <c r="D80" s="137"/>
      <c r="E80" s="138"/>
      <c r="F80" s="114"/>
      <c r="G80" s="166"/>
      <c r="H80" s="112" t="s">
        <v>41</v>
      </c>
      <c r="I80" s="163"/>
      <c r="J80" s="164"/>
      <c r="K80" s="164"/>
      <c r="L80" s="165"/>
      <c r="N80" s="36" t="s">
        <v>140</v>
      </c>
      <c r="O80" s="23" t="s">
        <v>117</v>
      </c>
      <c r="P80" s="22"/>
      <c r="Q80" s="22"/>
      <c r="R80" s="22"/>
      <c r="S80" s="22"/>
      <c r="T80" s="22"/>
      <c r="U80" s="22"/>
      <c r="V80" s="22"/>
    </row>
    <row r="81" spans="2:22" ht="23.1" customHeight="1" x14ac:dyDescent="0.4">
      <c r="B81" s="136" t="s">
        <v>3</v>
      </c>
      <c r="C81" s="137"/>
      <c r="D81" s="137"/>
      <c r="E81" s="138"/>
      <c r="F81" s="114"/>
      <c r="G81" s="110"/>
      <c r="H81" s="112" t="s">
        <v>182</v>
      </c>
      <c r="I81" s="113"/>
      <c r="J81" s="139"/>
      <c r="K81" s="139"/>
      <c r="L81" s="140"/>
      <c r="N81" s="36" t="s">
        <v>141</v>
      </c>
      <c r="O81" s="23" t="s">
        <v>118</v>
      </c>
      <c r="P81" s="22"/>
      <c r="Q81" s="22"/>
      <c r="R81" s="22"/>
      <c r="S81" s="22"/>
      <c r="T81" s="22"/>
      <c r="U81" s="22"/>
      <c r="V81" s="22"/>
    </row>
    <row r="82" spans="2:22" ht="20.100000000000001" customHeight="1" x14ac:dyDescent="0.4">
      <c r="B82" s="136" t="s">
        <v>37</v>
      </c>
      <c r="C82" s="137"/>
      <c r="D82" s="137"/>
      <c r="E82" s="138"/>
      <c r="F82" s="141"/>
      <c r="G82" s="110"/>
      <c r="H82" s="112" t="s">
        <v>134</v>
      </c>
      <c r="I82" s="113"/>
      <c r="J82" s="114"/>
      <c r="K82" s="114"/>
      <c r="L82" s="100"/>
      <c r="N82" s="62" t="s">
        <v>172</v>
      </c>
      <c r="O82" s="23" t="s">
        <v>119</v>
      </c>
      <c r="Q82" s="22"/>
      <c r="R82" s="22"/>
      <c r="S82" s="22"/>
      <c r="T82" s="22"/>
      <c r="U82" s="22"/>
      <c r="V82" s="22"/>
    </row>
    <row r="83" spans="2:22" ht="24" customHeight="1" x14ac:dyDescent="0.4">
      <c r="B83" s="92" t="s">
        <v>110</v>
      </c>
      <c r="C83" s="80"/>
      <c r="D83" s="80"/>
      <c r="E83" s="93"/>
      <c r="F83" s="99"/>
      <c r="G83" s="110"/>
      <c r="H83" s="112" t="s">
        <v>69</v>
      </c>
      <c r="I83" s="138"/>
      <c r="J83" s="99"/>
      <c r="K83" s="99"/>
      <c r="L83" s="100"/>
      <c r="N83" s="36" t="s">
        <v>174</v>
      </c>
      <c r="O83" s="23" t="s">
        <v>175</v>
      </c>
      <c r="P83" s="63"/>
      <c r="Q83" s="63"/>
      <c r="R83" s="63"/>
      <c r="S83" s="63"/>
      <c r="T83" s="63"/>
      <c r="U83" s="63"/>
      <c r="V83" s="63"/>
    </row>
    <row r="84" spans="2:22" ht="24" customHeight="1" x14ac:dyDescent="0.4">
      <c r="B84" s="92" t="s">
        <v>157</v>
      </c>
      <c r="C84" s="137"/>
      <c r="D84" s="137"/>
      <c r="E84" s="138"/>
      <c r="F84" s="114"/>
      <c r="G84" s="110"/>
      <c r="H84" s="110"/>
      <c r="I84" s="110"/>
      <c r="J84" s="110"/>
      <c r="K84" s="110"/>
      <c r="L84" s="100"/>
      <c r="N84" s="62" t="s">
        <v>171</v>
      </c>
      <c r="O84" s="105" t="s">
        <v>137</v>
      </c>
      <c r="P84" s="68"/>
      <c r="Q84" s="68"/>
      <c r="R84" s="68"/>
      <c r="S84" s="68"/>
      <c r="T84" s="68"/>
      <c r="U84" s="68"/>
      <c r="V84" s="68"/>
    </row>
    <row r="85" spans="2:22" ht="30" customHeight="1" x14ac:dyDescent="0.4">
      <c r="B85" s="89" t="s">
        <v>148</v>
      </c>
      <c r="C85" s="90"/>
      <c r="D85" s="90"/>
      <c r="E85" s="91"/>
      <c r="F85" s="158"/>
      <c r="G85" s="159"/>
      <c r="H85" s="159"/>
      <c r="I85" s="159"/>
      <c r="J85" s="159"/>
      <c r="K85" s="159"/>
      <c r="L85" s="160"/>
      <c r="O85" s="68"/>
      <c r="P85" s="68"/>
      <c r="Q85" s="68"/>
      <c r="R85" s="68"/>
      <c r="S85" s="68"/>
      <c r="T85" s="68"/>
      <c r="U85" s="68"/>
      <c r="V85" s="68"/>
    </row>
    <row r="86" spans="2:22" ht="20.100000000000001" customHeight="1" x14ac:dyDescent="0.4">
      <c r="B86" s="152" t="s">
        <v>165</v>
      </c>
      <c r="C86" s="153"/>
      <c r="D86" s="153"/>
      <c r="E86" s="154"/>
      <c r="F86" s="155" t="s">
        <v>164</v>
      </c>
      <c r="G86" s="156"/>
      <c r="H86" s="156"/>
      <c r="I86" s="156"/>
      <c r="J86" s="156"/>
      <c r="K86" s="156"/>
      <c r="L86" s="157"/>
      <c r="O86" s="68"/>
      <c r="P86" s="68"/>
      <c r="Q86" s="68"/>
      <c r="R86" s="68"/>
      <c r="S86" s="68"/>
      <c r="T86" s="68"/>
      <c r="U86" s="68"/>
      <c r="V86" s="68"/>
    </row>
    <row r="87" spans="2:22" ht="20.100000000000001" customHeight="1" thickBot="1" x14ac:dyDescent="0.45">
      <c r="B87" s="101" t="s">
        <v>173</v>
      </c>
      <c r="C87" s="102"/>
      <c r="D87" s="102"/>
      <c r="E87" s="102"/>
      <c r="F87" s="103"/>
      <c r="G87" s="103"/>
      <c r="H87" s="103"/>
      <c r="I87" s="103"/>
      <c r="J87" s="103"/>
      <c r="K87" s="103"/>
      <c r="L87" s="104"/>
      <c r="N87" s="36" t="s">
        <v>142</v>
      </c>
      <c r="O87" s="23" t="s">
        <v>122</v>
      </c>
      <c r="P87" s="22"/>
      <c r="Q87" s="22"/>
      <c r="R87" s="22"/>
      <c r="S87" s="22"/>
      <c r="T87" s="22"/>
      <c r="U87" s="22"/>
      <c r="V87" s="22"/>
    </row>
    <row r="88" spans="2:22" ht="6" customHeight="1" thickBot="1" x14ac:dyDescent="0.45">
      <c r="P88" s="22"/>
      <c r="Q88" s="22"/>
      <c r="R88" s="22"/>
      <c r="S88" s="22"/>
      <c r="T88" s="22"/>
      <c r="U88" s="22"/>
      <c r="V88" s="22"/>
    </row>
    <row r="89" spans="2:22" ht="20.100000000000001" customHeight="1" x14ac:dyDescent="0.4">
      <c r="B89" s="107" t="str">
        <f t="shared" ref="B89" si="3">$B$25</f>
        <v xml:space="preserve"> 返礼品の詳細を把握させていただくため、以下の問いに回答を記載願います。</v>
      </c>
      <c r="C89" s="108"/>
      <c r="D89" s="108"/>
      <c r="E89" s="108"/>
      <c r="F89" s="108"/>
      <c r="G89" s="108"/>
      <c r="H89" s="108"/>
      <c r="I89" s="108"/>
      <c r="J89" s="108"/>
      <c r="K89" s="108"/>
      <c r="L89" s="109"/>
      <c r="P89" s="21"/>
      <c r="Q89" s="21"/>
      <c r="R89" s="21"/>
      <c r="S89" s="21"/>
      <c r="T89" s="21"/>
      <c r="U89" s="21"/>
      <c r="V89" s="21"/>
    </row>
    <row r="90" spans="2:22" ht="50.1" customHeight="1" x14ac:dyDescent="0.4">
      <c r="B90" s="15" t="s">
        <v>53</v>
      </c>
      <c r="C90" s="76" t="e">
        <f>VLOOKUP(B76,'地場産品基準、関連資料'!$A$3:$F$15,4,FALSE)</f>
        <v>#N/A</v>
      </c>
      <c r="D90" s="77"/>
      <c r="E90" s="77"/>
      <c r="F90" s="77"/>
      <c r="G90" s="77"/>
      <c r="H90" s="77"/>
      <c r="I90" s="77"/>
      <c r="J90" s="77"/>
      <c r="K90" s="77"/>
      <c r="L90" s="78"/>
      <c r="N90" s="70" t="s">
        <v>78</v>
      </c>
      <c r="O90" s="105" t="e">
        <f>VLOOKUP(B76,'地場産品基準、関連資料'!$A$3:$J$15,8,FALSE)</f>
        <v>#N/A</v>
      </c>
      <c r="P90" s="73"/>
      <c r="Q90" s="73"/>
      <c r="R90" s="73"/>
      <c r="S90" s="73"/>
      <c r="T90" s="73"/>
      <c r="U90" s="73"/>
      <c r="V90" s="73"/>
    </row>
    <row r="91" spans="2:22" ht="45" customHeight="1" x14ac:dyDescent="0.4">
      <c r="B91" s="15" t="s">
        <v>50</v>
      </c>
      <c r="C91" s="106"/>
      <c r="D91" s="80"/>
      <c r="E91" s="80"/>
      <c r="F91" s="80"/>
      <c r="G91" s="80"/>
      <c r="H91" s="80"/>
      <c r="I91" s="80"/>
      <c r="J91" s="80"/>
      <c r="K91" s="80"/>
      <c r="L91" s="81"/>
      <c r="N91" s="71"/>
      <c r="O91" s="73"/>
      <c r="P91" s="73"/>
      <c r="Q91" s="73"/>
      <c r="R91" s="73"/>
      <c r="S91" s="73"/>
      <c r="T91" s="73"/>
      <c r="U91" s="73"/>
      <c r="V91" s="73"/>
    </row>
    <row r="92" spans="2:22" ht="50.1" customHeight="1" x14ac:dyDescent="0.4">
      <c r="B92" s="15" t="s">
        <v>54</v>
      </c>
      <c r="C92" s="76" t="e">
        <f>VLOOKUP(B76,'地場産品基準、関連資料'!$A$3:$F$15,5,FALSE)</f>
        <v>#N/A</v>
      </c>
      <c r="D92" s="77"/>
      <c r="E92" s="77"/>
      <c r="F92" s="77"/>
      <c r="G92" s="77"/>
      <c r="H92" s="77"/>
      <c r="I92" s="77"/>
      <c r="J92" s="77"/>
      <c r="K92" s="77"/>
      <c r="L92" s="78"/>
      <c r="M92" s="17"/>
      <c r="N92" s="70" t="s">
        <v>79</v>
      </c>
      <c r="O92" s="72" t="e">
        <f>VLOOKUP(B76,'地場産品基準、関連資料'!$A$3:$J$15,9,FALSE)</f>
        <v>#N/A</v>
      </c>
      <c r="P92" s="73"/>
      <c r="Q92" s="73"/>
      <c r="R92" s="73"/>
      <c r="S92" s="73"/>
      <c r="T92" s="73"/>
      <c r="U92" s="73"/>
      <c r="V92" s="73"/>
    </row>
    <row r="93" spans="2:22" ht="45" customHeight="1" x14ac:dyDescent="0.4">
      <c r="B93" s="15" t="s">
        <v>50</v>
      </c>
      <c r="C93" s="79"/>
      <c r="D93" s="80"/>
      <c r="E93" s="80"/>
      <c r="F93" s="80"/>
      <c r="G93" s="80"/>
      <c r="H93" s="80"/>
      <c r="I93" s="80"/>
      <c r="J93" s="80"/>
      <c r="K93" s="80"/>
      <c r="L93" s="81"/>
      <c r="N93" s="71"/>
      <c r="O93" s="73"/>
      <c r="P93" s="73"/>
      <c r="Q93" s="73"/>
      <c r="R93" s="73"/>
      <c r="S93" s="73"/>
      <c r="T93" s="73"/>
      <c r="U93" s="73"/>
      <c r="V93" s="73"/>
    </row>
    <row r="94" spans="2:22" ht="49.5" customHeight="1" x14ac:dyDescent="0.4">
      <c r="B94" s="15" t="s">
        <v>55</v>
      </c>
      <c r="C94" s="76" t="e">
        <f>VLOOKUP(B76,'地場産品基準、関連資料'!$A$3:$F$15,6,FALSE)</f>
        <v>#N/A</v>
      </c>
      <c r="D94" s="77"/>
      <c r="E94" s="77"/>
      <c r="F94" s="77"/>
      <c r="G94" s="77"/>
      <c r="H94" s="77"/>
      <c r="I94" s="77"/>
      <c r="J94" s="77"/>
      <c r="K94" s="77"/>
      <c r="L94" s="78"/>
      <c r="M94" s="17"/>
      <c r="N94" s="70" t="s">
        <v>80</v>
      </c>
      <c r="O94" s="72" t="e">
        <f>VLOOKUP(B76,'地場産品基準、関連資料'!$A$3:$J$15,10,FALSE)</f>
        <v>#N/A</v>
      </c>
      <c r="P94" s="74"/>
      <c r="Q94" s="74"/>
      <c r="R94" s="74"/>
      <c r="S94" s="74"/>
      <c r="T94" s="74"/>
      <c r="U94" s="75"/>
      <c r="V94" s="75"/>
    </row>
    <row r="95" spans="2:22" ht="45" customHeight="1" thickBot="1" x14ac:dyDescent="0.45">
      <c r="B95" s="16" t="s">
        <v>50</v>
      </c>
      <c r="C95" s="82"/>
      <c r="D95" s="83"/>
      <c r="E95" s="83"/>
      <c r="F95" s="83"/>
      <c r="G95" s="83"/>
      <c r="H95" s="83"/>
      <c r="I95" s="83"/>
      <c r="J95" s="83"/>
      <c r="K95" s="83"/>
      <c r="L95" s="84"/>
      <c r="N95" s="71"/>
      <c r="O95" s="75"/>
      <c r="P95" s="75"/>
      <c r="Q95" s="75"/>
      <c r="R95" s="75"/>
      <c r="S95" s="75"/>
      <c r="T95" s="75"/>
      <c r="U95" s="75"/>
      <c r="V95" s="75"/>
    </row>
    <row r="97" spans="1:22" ht="15" customHeight="1" x14ac:dyDescent="0.4">
      <c r="A97" s="27">
        <f>+A65+1</f>
        <v>24</v>
      </c>
      <c r="K97" s="111" t="str">
        <f>IF(A97&gt;$L$6," ",A97&amp;"/"&amp;L102)</f>
        <v>24/</v>
      </c>
      <c r="L97" s="71"/>
      <c r="N97" s="23" t="s">
        <v>149</v>
      </c>
      <c r="P97" s="22"/>
      <c r="Q97" s="22"/>
      <c r="R97" s="22"/>
      <c r="S97" s="22"/>
      <c r="T97" s="22"/>
      <c r="U97" s="22"/>
      <c r="V97" s="22"/>
    </row>
    <row r="98" spans="1:22" ht="9.75" customHeight="1" x14ac:dyDescent="0.4">
      <c r="P98" s="22"/>
      <c r="Q98" s="22"/>
      <c r="R98" s="22"/>
      <c r="S98" s="22"/>
      <c r="T98" s="22"/>
      <c r="U98" s="22"/>
      <c r="V98" s="22"/>
    </row>
    <row r="99" spans="1:22" ht="15" customHeight="1" x14ac:dyDescent="0.4">
      <c r="C99" s="19"/>
      <c r="D99" s="19"/>
      <c r="E99" s="19"/>
      <c r="F99" s="19"/>
      <c r="G99" s="24" t="s">
        <v>107</v>
      </c>
      <c r="H99" s="19"/>
      <c r="I99" s="19"/>
      <c r="J99" s="19"/>
      <c r="K99" s="19"/>
      <c r="L99" s="19"/>
      <c r="P99" s="22"/>
      <c r="Q99" s="22"/>
      <c r="R99" s="22"/>
      <c r="S99" s="22"/>
      <c r="T99" s="22"/>
      <c r="U99" s="22"/>
      <c r="V99" s="22"/>
    </row>
    <row r="100" spans="1:22" ht="15" customHeight="1" x14ac:dyDescent="0.15">
      <c r="B100" s="19"/>
      <c r="C100" s="19"/>
      <c r="D100" s="19"/>
      <c r="E100" s="19"/>
      <c r="F100" s="19"/>
      <c r="G100" s="19"/>
      <c r="H100" s="19"/>
      <c r="I100" s="19"/>
      <c r="J100" s="177">
        <f>IF(A97&gt;$L$6," ",'様式２ 返礼品明細(No.21～30) '!$J$4)</f>
        <v>45961</v>
      </c>
      <c r="K100" s="177">
        <f>IF(K102="","",'様式２ 返礼品明細(No.21～30) '!$J$4)</f>
        <v>45961</v>
      </c>
      <c r="L100" s="177" t="str">
        <f>IF(L102="","",'様式２ 返礼品明細(No.21～30) '!$J$4)</f>
        <v/>
      </c>
      <c r="P100" s="22"/>
      <c r="Q100" s="22"/>
      <c r="R100" s="22"/>
      <c r="S100" s="22"/>
      <c r="T100" s="22"/>
      <c r="U100" s="22"/>
      <c r="V100" s="22"/>
    </row>
    <row r="101" spans="1:22" ht="27" customHeight="1" x14ac:dyDescent="0.15">
      <c r="B101" s="69" t="str">
        <f t="shared" ref="B101" si="4">$B$5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01" s="68"/>
      <c r="D101" s="68"/>
      <c r="E101" s="68"/>
      <c r="F101" s="68"/>
      <c r="G101" s="68"/>
      <c r="H101" s="68"/>
      <c r="I101" s="68"/>
      <c r="J101" s="68"/>
      <c r="K101" s="17"/>
      <c r="L101" s="60"/>
      <c r="P101" s="22"/>
      <c r="Q101" s="22"/>
      <c r="R101" s="22"/>
      <c r="S101" s="22"/>
      <c r="T101" s="22"/>
      <c r="U101" s="22"/>
      <c r="V101" s="22"/>
    </row>
    <row r="102" spans="1:22" ht="18" customHeight="1" thickBot="1" x14ac:dyDescent="0.2">
      <c r="B102" s="68"/>
      <c r="C102" s="68"/>
      <c r="D102" s="68"/>
      <c r="E102" s="68"/>
      <c r="F102" s="68"/>
      <c r="G102" s="68"/>
      <c r="H102" s="68"/>
      <c r="I102" s="68"/>
      <c r="J102" s="68"/>
      <c r="K102" s="26" t="s">
        <v>145</v>
      </c>
      <c r="L102" s="25" t="str">
        <f>IF(A97&gt;'様式２ 返礼品明細(No.21～30) '!$L$6,"",'様式２ 返礼品明細(No.21～30) '!$L$6)</f>
        <v/>
      </c>
      <c r="N102" s="30" t="s">
        <v>146</v>
      </c>
      <c r="O102" s="67" t="s">
        <v>147</v>
      </c>
      <c r="P102" s="68"/>
      <c r="Q102" s="68"/>
      <c r="R102" s="68"/>
      <c r="S102" s="68"/>
      <c r="T102" s="68"/>
      <c r="U102" s="68"/>
      <c r="V102" s="68"/>
    </row>
    <row r="103" spans="1:22" ht="20.100000000000001" customHeight="1" thickTop="1" thickBot="1" x14ac:dyDescent="0.45">
      <c r="B103" s="85" t="s">
        <v>68</v>
      </c>
      <c r="C103" s="115"/>
      <c r="D103" s="115"/>
      <c r="E103" s="147"/>
      <c r="F103" s="148"/>
      <c r="G103" s="148"/>
      <c r="H103" s="149"/>
      <c r="I103" s="46" t="s">
        <v>158</v>
      </c>
      <c r="J103" s="144"/>
      <c r="K103" s="145"/>
      <c r="L103" s="146"/>
      <c r="P103" s="22"/>
      <c r="Q103" s="22"/>
      <c r="R103" s="22"/>
      <c r="S103" s="22"/>
      <c r="T103" s="22"/>
      <c r="U103" s="22"/>
      <c r="V103" s="22"/>
    </row>
    <row r="104" spans="1:22" ht="20.100000000000001" customHeight="1" thickTop="1" x14ac:dyDescent="0.4">
      <c r="B104" s="136" t="s">
        <v>166</v>
      </c>
      <c r="C104" s="110"/>
      <c r="D104" s="138"/>
      <c r="E104" s="47" t="s">
        <v>167</v>
      </c>
      <c r="F104" s="151"/>
      <c r="G104" s="151"/>
      <c r="H104" s="151"/>
      <c r="I104" s="38" t="s">
        <v>170</v>
      </c>
      <c r="J104" s="150"/>
      <c r="K104" s="80"/>
      <c r="L104" s="81"/>
      <c r="P104" s="22"/>
      <c r="Q104" s="22"/>
      <c r="R104" s="22"/>
      <c r="S104" s="22"/>
      <c r="T104" s="22"/>
      <c r="U104" s="22"/>
      <c r="V104" s="22"/>
    </row>
    <row r="105" spans="1:22" ht="20.100000000000001" customHeight="1" thickBot="1" x14ac:dyDescent="0.45">
      <c r="B105" s="136" t="s">
        <v>176</v>
      </c>
      <c r="C105" s="110"/>
      <c r="D105" s="138"/>
      <c r="E105" s="142"/>
      <c r="F105" s="143"/>
      <c r="G105" s="143"/>
      <c r="H105" s="143"/>
      <c r="I105" s="143"/>
      <c r="J105" s="48" t="s">
        <v>181</v>
      </c>
      <c r="K105" s="65"/>
      <c r="L105" s="40"/>
      <c r="N105" s="36" t="s">
        <v>177</v>
      </c>
      <c r="O105" s="23" t="s">
        <v>178</v>
      </c>
      <c r="P105" s="22"/>
      <c r="Q105" s="22"/>
      <c r="R105" s="22"/>
      <c r="S105" s="22"/>
      <c r="T105" s="22"/>
      <c r="U105" s="22"/>
      <c r="V105" s="22"/>
    </row>
    <row r="106" spans="1:22" ht="20.100000000000001" customHeight="1" thickTop="1" thickBot="1" x14ac:dyDescent="0.45">
      <c r="B106" s="122" t="s">
        <v>108</v>
      </c>
      <c r="C106" s="123"/>
      <c r="D106" s="123"/>
      <c r="E106" s="49" t="s">
        <v>168</v>
      </c>
      <c r="F106" s="50" t="str">
        <f>IF(E106="変　更","変更理由","")</f>
        <v/>
      </c>
      <c r="G106" s="134"/>
      <c r="H106" s="134"/>
      <c r="I106" s="134"/>
      <c r="J106" s="134"/>
      <c r="K106" s="134"/>
      <c r="L106" s="135"/>
      <c r="N106" s="36" t="s">
        <v>108</v>
      </c>
      <c r="O106" s="41" t="s">
        <v>116</v>
      </c>
      <c r="P106" s="64"/>
      <c r="Q106" s="64"/>
      <c r="R106" s="64"/>
      <c r="S106" s="64"/>
      <c r="T106" s="64"/>
      <c r="U106" s="64"/>
      <c r="V106" s="64"/>
    </row>
    <row r="107" spans="1:22" ht="16.5" customHeight="1" x14ac:dyDescent="0.4">
      <c r="B107" s="124" t="s">
        <v>111</v>
      </c>
      <c r="C107" s="125"/>
      <c r="D107" s="125"/>
      <c r="E107" s="126"/>
      <c r="F107" s="126"/>
      <c r="G107" s="126"/>
      <c r="H107" s="126"/>
      <c r="I107" s="126"/>
      <c r="J107" s="126"/>
      <c r="K107" s="126"/>
      <c r="L107" s="127"/>
      <c r="N107" s="61"/>
      <c r="O107" s="64"/>
      <c r="P107" s="64"/>
      <c r="Q107" s="64"/>
      <c r="R107" s="64"/>
      <c r="S107" s="64"/>
      <c r="T107" s="64"/>
      <c r="U107" s="64"/>
      <c r="V107" s="64"/>
    </row>
    <row r="108" spans="1:22" ht="51.75" customHeight="1" thickBot="1" x14ac:dyDescent="0.45">
      <c r="B108" s="128" t="s">
        <v>199</v>
      </c>
      <c r="C108" s="129"/>
      <c r="D108" s="130" t="str">
        <f>VLOOKUP(B108,'地場産品基準、関連資料'!$A$3:$B$16,2,FALSE)</f>
        <v>　　　</v>
      </c>
      <c r="E108" s="131"/>
      <c r="F108" s="132"/>
      <c r="G108" s="132"/>
      <c r="H108" s="132"/>
      <c r="I108" s="132"/>
      <c r="J108" s="132"/>
      <c r="K108" s="132"/>
      <c r="L108" s="133"/>
      <c r="N108" s="36" t="s">
        <v>139</v>
      </c>
      <c r="O108" s="161" t="s">
        <v>153</v>
      </c>
      <c r="P108" s="162"/>
      <c r="Q108" s="162"/>
      <c r="R108" s="162"/>
      <c r="S108" s="162"/>
      <c r="T108" s="162"/>
      <c r="U108" s="162"/>
      <c r="V108" s="162"/>
    </row>
    <row r="109" spans="1:22" ht="14.1" customHeight="1" thickTop="1" x14ac:dyDescent="0.4">
      <c r="B109" s="85" t="s">
        <v>0</v>
      </c>
      <c r="C109" s="86"/>
      <c r="D109" s="87"/>
      <c r="E109" s="88"/>
      <c r="F109" s="119" t="s">
        <v>43</v>
      </c>
      <c r="G109" s="120"/>
      <c r="H109" s="120"/>
      <c r="I109" s="120"/>
      <c r="J109" s="120"/>
      <c r="K109" s="120"/>
      <c r="L109" s="121"/>
      <c r="O109" s="23" t="s">
        <v>162</v>
      </c>
      <c r="P109" s="22"/>
      <c r="Q109" s="22"/>
      <c r="R109" s="22"/>
      <c r="S109" s="22"/>
      <c r="T109" s="22"/>
      <c r="U109" s="22"/>
      <c r="V109" s="22"/>
    </row>
    <row r="110" spans="1:22" ht="20.100000000000001" customHeight="1" thickBot="1" x14ac:dyDescent="0.45">
      <c r="B110" s="94" t="s">
        <v>1</v>
      </c>
      <c r="C110" s="95"/>
      <c r="D110" s="95"/>
      <c r="E110" s="96"/>
      <c r="F110" s="116"/>
      <c r="G110" s="117"/>
      <c r="H110" s="117"/>
      <c r="I110" s="117"/>
      <c r="J110" s="117"/>
      <c r="K110" s="117"/>
      <c r="L110" s="118"/>
      <c r="N110" s="36" t="s">
        <v>1</v>
      </c>
      <c r="O110" s="23" t="s">
        <v>160</v>
      </c>
      <c r="P110" s="22"/>
      <c r="Q110" s="22"/>
      <c r="R110" s="22"/>
      <c r="S110" s="22"/>
      <c r="T110" s="22"/>
      <c r="U110" s="22"/>
      <c r="V110" s="22"/>
    </row>
    <row r="111" spans="1:22" ht="20.100000000000001" customHeight="1" thickTop="1" x14ac:dyDescent="0.4">
      <c r="B111" s="136" t="s">
        <v>2</v>
      </c>
      <c r="C111" s="137"/>
      <c r="D111" s="137"/>
      <c r="E111" s="138"/>
      <c r="F111" s="97"/>
      <c r="G111" s="97"/>
      <c r="H111" s="97"/>
      <c r="I111" s="97"/>
      <c r="J111" s="97"/>
      <c r="K111" s="97"/>
      <c r="L111" s="98"/>
      <c r="N111" s="36" t="s">
        <v>163</v>
      </c>
      <c r="O111" s="23" t="s">
        <v>161</v>
      </c>
      <c r="P111" s="22"/>
      <c r="Q111" s="22"/>
      <c r="R111" s="22"/>
      <c r="S111" s="22"/>
      <c r="T111" s="22"/>
      <c r="U111" s="22"/>
      <c r="V111" s="22"/>
    </row>
    <row r="112" spans="1:22" ht="24" customHeight="1" x14ac:dyDescent="0.4">
      <c r="B112" s="92" t="s">
        <v>40</v>
      </c>
      <c r="C112" s="137"/>
      <c r="D112" s="137"/>
      <c r="E112" s="138"/>
      <c r="F112" s="114"/>
      <c r="G112" s="166"/>
      <c r="H112" s="112" t="s">
        <v>41</v>
      </c>
      <c r="I112" s="163"/>
      <c r="J112" s="164"/>
      <c r="K112" s="164"/>
      <c r="L112" s="165"/>
      <c r="N112" s="36" t="s">
        <v>140</v>
      </c>
      <c r="O112" s="23" t="s">
        <v>117</v>
      </c>
      <c r="P112" s="22"/>
      <c r="Q112" s="22"/>
      <c r="R112" s="22"/>
      <c r="S112" s="22"/>
      <c r="T112" s="22"/>
      <c r="U112" s="22"/>
      <c r="V112" s="22"/>
    </row>
    <row r="113" spans="2:22" ht="23.1" customHeight="1" x14ac:dyDescent="0.4">
      <c r="B113" s="136" t="s">
        <v>3</v>
      </c>
      <c r="C113" s="137"/>
      <c r="D113" s="137"/>
      <c r="E113" s="138"/>
      <c r="F113" s="114"/>
      <c r="G113" s="110"/>
      <c r="H113" s="112" t="s">
        <v>182</v>
      </c>
      <c r="I113" s="113"/>
      <c r="J113" s="139"/>
      <c r="K113" s="139"/>
      <c r="L113" s="140"/>
      <c r="N113" s="36" t="s">
        <v>141</v>
      </c>
      <c r="O113" s="23" t="s">
        <v>118</v>
      </c>
      <c r="P113" s="22"/>
      <c r="Q113" s="22"/>
      <c r="R113" s="22"/>
      <c r="S113" s="22"/>
      <c r="T113" s="22"/>
      <c r="U113" s="22"/>
      <c r="V113" s="22"/>
    </row>
    <row r="114" spans="2:22" ht="20.100000000000001" customHeight="1" x14ac:dyDescent="0.4">
      <c r="B114" s="136" t="s">
        <v>37</v>
      </c>
      <c r="C114" s="137"/>
      <c r="D114" s="137"/>
      <c r="E114" s="138"/>
      <c r="F114" s="141"/>
      <c r="G114" s="110"/>
      <c r="H114" s="112" t="s">
        <v>134</v>
      </c>
      <c r="I114" s="113"/>
      <c r="J114" s="114"/>
      <c r="K114" s="114"/>
      <c r="L114" s="100"/>
      <c r="N114" s="62" t="s">
        <v>172</v>
      </c>
      <c r="O114" s="23" t="s">
        <v>119</v>
      </c>
      <c r="Q114" s="22"/>
      <c r="R114" s="22"/>
      <c r="S114" s="22"/>
      <c r="T114" s="22"/>
      <c r="U114" s="22"/>
      <c r="V114" s="22"/>
    </row>
    <row r="115" spans="2:22" ht="24" customHeight="1" x14ac:dyDescent="0.4">
      <c r="B115" s="92" t="s">
        <v>110</v>
      </c>
      <c r="C115" s="80"/>
      <c r="D115" s="80"/>
      <c r="E115" s="93"/>
      <c r="F115" s="99"/>
      <c r="G115" s="110"/>
      <c r="H115" s="112" t="s">
        <v>69</v>
      </c>
      <c r="I115" s="138"/>
      <c r="J115" s="99"/>
      <c r="K115" s="99"/>
      <c r="L115" s="100"/>
      <c r="N115" s="36" t="s">
        <v>174</v>
      </c>
      <c r="O115" s="23" t="s">
        <v>175</v>
      </c>
      <c r="P115" s="63"/>
      <c r="Q115" s="63"/>
      <c r="R115" s="63"/>
      <c r="S115" s="63"/>
      <c r="T115" s="63"/>
      <c r="U115" s="63"/>
      <c r="V115" s="63"/>
    </row>
    <row r="116" spans="2:22" ht="24" customHeight="1" x14ac:dyDescent="0.4">
      <c r="B116" s="92" t="s">
        <v>157</v>
      </c>
      <c r="C116" s="137"/>
      <c r="D116" s="137"/>
      <c r="E116" s="138"/>
      <c r="F116" s="114"/>
      <c r="G116" s="110"/>
      <c r="H116" s="110"/>
      <c r="I116" s="110"/>
      <c r="J116" s="110"/>
      <c r="K116" s="110"/>
      <c r="L116" s="100"/>
      <c r="N116" s="62" t="s">
        <v>171</v>
      </c>
      <c r="O116" s="105" t="s">
        <v>137</v>
      </c>
      <c r="P116" s="68"/>
      <c r="Q116" s="68"/>
      <c r="R116" s="68"/>
      <c r="S116" s="68"/>
      <c r="T116" s="68"/>
      <c r="U116" s="68"/>
      <c r="V116" s="68"/>
    </row>
    <row r="117" spans="2:22" ht="30" customHeight="1" x14ac:dyDescent="0.4">
      <c r="B117" s="89" t="s">
        <v>148</v>
      </c>
      <c r="C117" s="90"/>
      <c r="D117" s="90"/>
      <c r="E117" s="91"/>
      <c r="F117" s="158"/>
      <c r="G117" s="159"/>
      <c r="H117" s="159"/>
      <c r="I117" s="159"/>
      <c r="J117" s="159"/>
      <c r="K117" s="159"/>
      <c r="L117" s="160"/>
      <c r="O117" s="68"/>
      <c r="P117" s="68"/>
      <c r="Q117" s="68"/>
      <c r="R117" s="68"/>
      <c r="S117" s="68"/>
      <c r="T117" s="68"/>
      <c r="U117" s="68"/>
      <c r="V117" s="68"/>
    </row>
    <row r="118" spans="2:22" ht="20.100000000000001" customHeight="1" x14ac:dyDescent="0.4">
      <c r="B118" s="152" t="s">
        <v>165</v>
      </c>
      <c r="C118" s="153"/>
      <c r="D118" s="153"/>
      <c r="E118" s="154"/>
      <c r="F118" s="155" t="s">
        <v>164</v>
      </c>
      <c r="G118" s="156"/>
      <c r="H118" s="156"/>
      <c r="I118" s="156"/>
      <c r="J118" s="156"/>
      <c r="K118" s="156"/>
      <c r="L118" s="157"/>
      <c r="O118" s="68"/>
      <c r="P118" s="68"/>
      <c r="Q118" s="68"/>
      <c r="R118" s="68"/>
      <c r="S118" s="68"/>
      <c r="T118" s="68"/>
      <c r="U118" s="68"/>
      <c r="V118" s="68"/>
    </row>
    <row r="119" spans="2:22" ht="20.100000000000001" customHeight="1" thickBot="1" x14ac:dyDescent="0.45">
      <c r="B119" s="101" t="s">
        <v>173</v>
      </c>
      <c r="C119" s="102"/>
      <c r="D119" s="102"/>
      <c r="E119" s="102"/>
      <c r="F119" s="103"/>
      <c r="G119" s="103"/>
      <c r="H119" s="103"/>
      <c r="I119" s="103"/>
      <c r="J119" s="103"/>
      <c r="K119" s="103"/>
      <c r="L119" s="104"/>
      <c r="N119" s="36" t="s">
        <v>142</v>
      </c>
      <c r="O119" s="23" t="s">
        <v>122</v>
      </c>
      <c r="P119" s="22"/>
      <c r="Q119" s="22"/>
      <c r="R119" s="22"/>
      <c r="S119" s="22"/>
      <c r="T119" s="22"/>
      <c r="U119" s="22"/>
      <c r="V119" s="22"/>
    </row>
    <row r="120" spans="2:22" ht="6" customHeight="1" thickBot="1" x14ac:dyDescent="0.45">
      <c r="P120" s="22"/>
      <c r="Q120" s="22"/>
      <c r="R120" s="22"/>
      <c r="S120" s="22"/>
      <c r="T120" s="22"/>
      <c r="U120" s="22"/>
      <c r="V120" s="22"/>
    </row>
    <row r="121" spans="2:22" ht="20.100000000000001" customHeight="1" x14ac:dyDescent="0.4">
      <c r="B121" s="107" t="str">
        <f t="shared" ref="B121" si="5">$B$25</f>
        <v xml:space="preserve"> 返礼品の詳細を把握させていただくため、以下の問いに回答を記載願います。</v>
      </c>
      <c r="C121" s="108"/>
      <c r="D121" s="108"/>
      <c r="E121" s="108"/>
      <c r="F121" s="108"/>
      <c r="G121" s="108"/>
      <c r="H121" s="108"/>
      <c r="I121" s="108"/>
      <c r="J121" s="108"/>
      <c r="K121" s="108"/>
      <c r="L121" s="109"/>
      <c r="P121" s="21"/>
      <c r="Q121" s="21"/>
      <c r="R121" s="21"/>
      <c r="S121" s="21"/>
      <c r="T121" s="21"/>
      <c r="U121" s="21"/>
      <c r="V121" s="21"/>
    </row>
    <row r="122" spans="2:22" ht="50.1" customHeight="1" x14ac:dyDescent="0.4">
      <c r="B122" s="15" t="s">
        <v>53</v>
      </c>
      <c r="C122" s="76" t="e">
        <f>VLOOKUP(B108,'地場産品基準、関連資料'!$A$3:$F$15,4,FALSE)</f>
        <v>#N/A</v>
      </c>
      <c r="D122" s="77"/>
      <c r="E122" s="77"/>
      <c r="F122" s="77"/>
      <c r="G122" s="77"/>
      <c r="H122" s="77"/>
      <c r="I122" s="77"/>
      <c r="J122" s="77"/>
      <c r="K122" s="77"/>
      <c r="L122" s="78"/>
      <c r="N122" s="70" t="s">
        <v>78</v>
      </c>
      <c r="O122" s="105" t="e">
        <f>VLOOKUP(B108,'地場産品基準、関連資料'!$A$3:$J$15,8,FALSE)</f>
        <v>#N/A</v>
      </c>
      <c r="P122" s="73"/>
      <c r="Q122" s="73"/>
      <c r="R122" s="73"/>
      <c r="S122" s="73"/>
      <c r="T122" s="73"/>
      <c r="U122" s="73"/>
      <c r="V122" s="73"/>
    </row>
    <row r="123" spans="2:22" ht="45" customHeight="1" x14ac:dyDescent="0.4">
      <c r="B123" s="15" t="s">
        <v>50</v>
      </c>
      <c r="C123" s="106"/>
      <c r="D123" s="80"/>
      <c r="E123" s="80"/>
      <c r="F123" s="80"/>
      <c r="G123" s="80"/>
      <c r="H123" s="80"/>
      <c r="I123" s="80"/>
      <c r="J123" s="80"/>
      <c r="K123" s="80"/>
      <c r="L123" s="81"/>
      <c r="N123" s="71"/>
      <c r="O123" s="73"/>
      <c r="P123" s="73"/>
      <c r="Q123" s="73"/>
      <c r="R123" s="73"/>
      <c r="S123" s="73"/>
      <c r="T123" s="73"/>
      <c r="U123" s="73"/>
      <c r="V123" s="73"/>
    </row>
    <row r="124" spans="2:22" ht="50.1" customHeight="1" x14ac:dyDescent="0.4">
      <c r="B124" s="15" t="s">
        <v>54</v>
      </c>
      <c r="C124" s="76" t="e">
        <f>VLOOKUP(B108,'地場産品基準、関連資料'!$A$3:$F$15,5,FALSE)</f>
        <v>#N/A</v>
      </c>
      <c r="D124" s="77"/>
      <c r="E124" s="77"/>
      <c r="F124" s="77"/>
      <c r="G124" s="77"/>
      <c r="H124" s="77"/>
      <c r="I124" s="77"/>
      <c r="J124" s="77"/>
      <c r="K124" s="77"/>
      <c r="L124" s="78"/>
      <c r="M124" s="17"/>
      <c r="N124" s="70" t="s">
        <v>79</v>
      </c>
      <c r="O124" s="72" t="e">
        <f>VLOOKUP(B108,'地場産品基準、関連資料'!$A$3:$J$15,9,FALSE)</f>
        <v>#N/A</v>
      </c>
      <c r="P124" s="73"/>
      <c r="Q124" s="73"/>
      <c r="R124" s="73"/>
      <c r="S124" s="73"/>
      <c r="T124" s="73"/>
      <c r="U124" s="73"/>
      <c r="V124" s="73"/>
    </row>
    <row r="125" spans="2:22" ht="45" customHeight="1" x14ac:dyDescent="0.4">
      <c r="B125" s="15" t="s">
        <v>50</v>
      </c>
      <c r="C125" s="79"/>
      <c r="D125" s="80"/>
      <c r="E125" s="80"/>
      <c r="F125" s="80"/>
      <c r="G125" s="80"/>
      <c r="H125" s="80"/>
      <c r="I125" s="80"/>
      <c r="J125" s="80"/>
      <c r="K125" s="80"/>
      <c r="L125" s="81"/>
      <c r="N125" s="71"/>
      <c r="O125" s="73"/>
      <c r="P125" s="73"/>
      <c r="Q125" s="73"/>
      <c r="R125" s="73"/>
      <c r="S125" s="73"/>
      <c r="T125" s="73"/>
      <c r="U125" s="73"/>
      <c r="V125" s="73"/>
    </row>
    <row r="126" spans="2:22" ht="49.5" customHeight="1" x14ac:dyDescent="0.4">
      <c r="B126" s="15" t="s">
        <v>55</v>
      </c>
      <c r="C126" s="76" t="e">
        <f>VLOOKUP(B108,'地場産品基準、関連資料'!$A$3:$F$15,6,FALSE)</f>
        <v>#N/A</v>
      </c>
      <c r="D126" s="77"/>
      <c r="E126" s="77"/>
      <c r="F126" s="77"/>
      <c r="G126" s="77"/>
      <c r="H126" s="77"/>
      <c r="I126" s="77"/>
      <c r="J126" s="77"/>
      <c r="K126" s="77"/>
      <c r="L126" s="78"/>
      <c r="M126" s="17"/>
      <c r="N126" s="70" t="s">
        <v>80</v>
      </c>
      <c r="O126" s="72" t="e">
        <f>VLOOKUP(B108,'地場産品基準、関連資料'!$A$3:$J$15,10,FALSE)</f>
        <v>#N/A</v>
      </c>
      <c r="P126" s="74"/>
      <c r="Q126" s="74"/>
      <c r="R126" s="74"/>
      <c r="S126" s="74"/>
      <c r="T126" s="74"/>
      <c r="U126" s="75"/>
      <c r="V126" s="75"/>
    </row>
    <row r="127" spans="2:22" ht="45" customHeight="1" thickBot="1" x14ac:dyDescent="0.45">
      <c r="B127" s="16" t="s">
        <v>50</v>
      </c>
      <c r="C127" s="82"/>
      <c r="D127" s="83"/>
      <c r="E127" s="83"/>
      <c r="F127" s="83"/>
      <c r="G127" s="83"/>
      <c r="H127" s="83"/>
      <c r="I127" s="83"/>
      <c r="J127" s="83"/>
      <c r="K127" s="83"/>
      <c r="L127" s="84"/>
      <c r="N127" s="71"/>
      <c r="O127" s="75"/>
      <c r="P127" s="75"/>
      <c r="Q127" s="75"/>
      <c r="R127" s="75"/>
      <c r="S127" s="75"/>
      <c r="T127" s="75"/>
      <c r="U127" s="75"/>
      <c r="V127" s="75"/>
    </row>
    <row r="129" spans="1:22" ht="15" customHeight="1" x14ac:dyDescent="0.4">
      <c r="A129" s="27">
        <f>+A97+1</f>
        <v>25</v>
      </c>
      <c r="K129" s="111" t="str">
        <f>IF(A129&gt;$L$6," ",A129&amp;"/"&amp;L134)</f>
        <v>25/</v>
      </c>
      <c r="L129" s="71"/>
      <c r="N129" s="23" t="s">
        <v>149</v>
      </c>
      <c r="P129" s="22"/>
      <c r="Q129" s="22"/>
      <c r="R129" s="22"/>
      <c r="S129" s="22"/>
      <c r="T129" s="22"/>
      <c r="U129" s="22"/>
      <c r="V129" s="22"/>
    </row>
    <row r="130" spans="1:22" ht="9.75" customHeight="1" x14ac:dyDescent="0.4">
      <c r="P130" s="22"/>
      <c r="Q130" s="22"/>
      <c r="R130" s="22"/>
      <c r="S130" s="22"/>
      <c r="T130" s="22"/>
      <c r="U130" s="22"/>
      <c r="V130" s="22"/>
    </row>
    <row r="131" spans="1:22" ht="15" customHeight="1" x14ac:dyDescent="0.4">
      <c r="C131" s="19"/>
      <c r="D131" s="19"/>
      <c r="E131" s="19"/>
      <c r="F131" s="19"/>
      <c r="G131" s="24" t="s">
        <v>107</v>
      </c>
      <c r="H131" s="19"/>
      <c r="I131" s="19"/>
      <c r="J131" s="19"/>
      <c r="K131" s="19"/>
      <c r="L131" s="19"/>
      <c r="P131" s="22"/>
      <c r="Q131" s="22"/>
      <c r="R131" s="22"/>
      <c r="S131" s="22"/>
      <c r="T131" s="22"/>
      <c r="U131" s="22"/>
      <c r="V131" s="22"/>
    </row>
    <row r="132" spans="1:22" ht="15" customHeight="1" x14ac:dyDescent="0.15">
      <c r="B132" s="19"/>
      <c r="C132" s="19"/>
      <c r="D132" s="19"/>
      <c r="E132" s="19"/>
      <c r="F132" s="19"/>
      <c r="G132" s="19"/>
      <c r="H132" s="19"/>
      <c r="I132" s="19"/>
      <c r="J132" s="177">
        <f>IF(A129&gt;$L$6," ",'様式２ 返礼品明細(No.21～30) '!$J$4)</f>
        <v>45961</v>
      </c>
      <c r="K132" s="178">
        <f>IF(K134="","",'様式２ 返礼品明細(No.21～30) '!$J$4)</f>
        <v>45961</v>
      </c>
      <c r="L132" s="178" t="str">
        <f>IF(L134="","",'様式２ 返礼品明細(No.21～30) '!$J$4)</f>
        <v/>
      </c>
      <c r="P132" s="22"/>
      <c r="Q132" s="22"/>
      <c r="R132" s="22"/>
      <c r="S132" s="22"/>
      <c r="T132" s="22"/>
      <c r="U132" s="22"/>
      <c r="V132" s="22"/>
    </row>
    <row r="133" spans="1:22" ht="27" customHeight="1" x14ac:dyDescent="0.15">
      <c r="B133" s="69" t="str">
        <f t="shared" ref="B133" si="6">$B$5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33" s="68"/>
      <c r="D133" s="68"/>
      <c r="E133" s="68"/>
      <c r="F133" s="68"/>
      <c r="G133" s="68"/>
      <c r="H133" s="68"/>
      <c r="I133" s="68"/>
      <c r="J133" s="68"/>
      <c r="K133" s="17"/>
      <c r="L133" s="60"/>
      <c r="P133" s="22"/>
      <c r="Q133" s="22"/>
      <c r="R133" s="22"/>
      <c r="S133" s="22"/>
      <c r="T133" s="22"/>
      <c r="U133" s="22"/>
      <c r="V133" s="22"/>
    </row>
    <row r="134" spans="1:22" ht="18" customHeight="1" thickBot="1" x14ac:dyDescent="0.2">
      <c r="B134" s="68"/>
      <c r="C134" s="68"/>
      <c r="D134" s="68"/>
      <c r="E134" s="68"/>
      <c r="F134" s="68"/>
      <c r="G134" s="68"/>
      <c r="H134" s="68"/>
      <c r="I134" s="68"/>
      <c r="J134" s="68"/>
      <c r="K134" s="26" t="s">
        <v>145</v>
      </c>
      <c r="L134" s="25" t="str">
        <f>IF(A129&gt;'様式２ 返礼品明細(No.21～30) '!$L$6,"",'様式２ 返礼品明細(No.21～30) '!$L$6)</f>
        <v/>
      </c>
      <c r="N134" s="30" t="s">
        <v>146</v>
      </c>
      <c r="O134" s="67" t="s">
        <v>147</v>
      </c>
      <c r="P134" s="68"/>
      <c r="Q134" s="68"/>
      <c r="R134" s="68"/>
      <c r="S134" s="68"/>
      <c r="T134" s="68"/>
      <c r="U134" s="68"/>
      <c r="V134" s="68"/>
    </row>
    <row r="135" spans="1:22" ht="20.100000000000001" customHeight="1" thickTop="1" thickBot="1" x14ac:dyDescent="0.45">
      <c r="B135" s="85" t="s">
        <v>68</v>
      </c>
      <c r="C135" s="115"/>
      <c r="D135" s="115"/>
      <c r="E135" s="147"/>
      <c r="F135" s="148"/>
      <c r="G135" s="148"/>
      <c r="H135" s="149"/>
      <c r="I135" s="46" t="s">
        <v>158</v>
      </c>
      <c r="J135" s="144"/>
      <c r="K135" s="145"/>
      <c r="L135" s="146"/>
      <c r="P135" s="22"/>
      <c r="Q135" s="22"/>
      <c r="R135" s="22"/>
      <c r="S135" s="22"/>
      <c r="T135" s="22"/>
      <c r="U135" s="22"/>
      <c r="V135" s="22"/>
    </row>
    <row r="136" spans="1:22" ht="20.100000000000001" customHeight="1" thickTop="1" x14ac:dyDescent="0.4">
      <c r="B136" s="136" t="s">
        <v>166</v>
      </c>
      <c r="C136" s="110"/>
      <c r="D136" s="138"/>
      <c r="E136" s="47" t="s">
        <v>167</v>
      </c>
      <c r="F136" s="151"/>
      <c r="G136" s="151"/>
      <c r="H136" s="151"/>
      <c r="I136" s="38" t="s">
        <v>170</v>
      </c>
      <c r="J136" s="150"/>
      <c r="K136" s="80"/>
      <c r="L136" s="81"/>
      <c r="P136" s="22"/>
      <c r="Q136" s="22"/>
      <c r="R136" s="22"/>
      <c r="S136" s="22"/>
      <c r="T136" s="22"/>
      <c r="U136" s="22"/>
      <c r="V136" s="22"/>
    </row>
    <row r="137" spans="1:22" ht="20.100000000000001" customHeight="1" thickBot="1" x14ac:dyDescent="0.45">
      <c r="B137" s="136" t="s">
        <v>176</v>
      </c>
      <c r="C137" s="110"/>
      <c r="D137" s="138"/>
      <c r="E137" s="142"/>
      <c r="F137" s="143"/>
      <c r="G137" s="143"/>
      <c r="H137" s="143"/>
      <c r="I137" s="143"/>
      <c r="J137" s="48" t="s">
        <v>181</v>
      </c>
      <c r="K137" s="65"/>
      <c r="L137" s="40"/>
      <c r="N137" s="36" t="s">
        <v>177</v>
      </c>
      <c r="O137" s="23" t="s">
        <v>178</v>
      </c>
      <c r="P137" s="22"/>
      <c r="Q137" s="22"/>
      <c r="R137" s="22"/>
      <c r="S137" s="22"/>
      <c r="T137" s="22"/>
      <c r="U137" s="22"/>
      <c r="V137" s="22"/>
    </row>
    <row r="138" spans="1:22" ht="20.100000000000001" customHeight="1" thickTop="1" thickBot="1" x14ac:dyDescent="0.45">
      <c r="B138" s="122" t="s">
        <v>108</v>
      </c>
      <c r="C138" s="123"/>
      <c r="D138" s="123"/>
      <c r="E138" s="49" t="s">
        <v>168</v>
      </c>
      <c r="F138" s="50" t="str">
        <f>IF(E138="変　更","変更理由","")</f>
        <v/>
      </c>
      <c r="G138" s="134"/>
      <c r="H138" s="134"/>
      <c r="I138" s="134"/>
      <c r="J138" s="134"/>
      <c r="K138" s="134"/>
      <c r="L138" s="135"/>
      <c r="N138" s="36" t="s">
        <v>108</v>
      </c>
      <c r="O138" s="41" t="s">
        <v>116</v>
      </c>
      <c r="P138" s="64"/>
      <c r="Q138" s="64"/>
      <c r="R138" s="64"/>
      <c r="S138" s="64"/>
      <c r="T138" s="64"/>
      <c r="U138" s="64"/>
      <c r="V138" s="64"/>
    </row>
    <row r="139" spans="1:22" ht="16.5" customHeight="1" x14ac:dyDescent="0.4">
      <c r="B139" s="124" t="s">
        <v>111</v>
      </c>
      <c r="C139" s="125"/>
      <c r="D139" s="125"/>
      <c r="E139" s="126"/>
      <c r="F139" s="126"/>
      <c r="G139" s="126"/>
      <c r="H139" s="126"/>
      <c r="I139" s="126"/>
      <c r="J139" s="126"/>
      <c r="K139" s="126"/>
      <c r="L139" s="127"/>
      <c r="N139" s="61"/>
      <c r="O139" s="64"/>
      <c r="P139" s="64"/>
      <c r="Q139" s="64"/>
      <c r="R139" s="64"/>
      <c r="S139" s="64"/>
      <c r="T139" s="64"/>
      <c r="U139" s="64"/>
      <c r="V139" s="64"/>
    </row>
    <row r="140" spans="1:22" ht="51.75" customHeight="1" thickBot="1" x14ac:dyDescent="0.45">
      <c r="B140" s="128" t="s">
        <v>199</v>
      </c>
      <c r="C140" s="129"/>
      <c r="D140" s="130" t="str">
        <f>VLOOKUP(B140,'地場産品基準、関連資料'!$A$3:$B$16,2,FALSE)</f>
        <v>　　　</v>
      </c>
      <c r="E140" s="131"/>
      <c r="F140" s="132"/>
      <c r="G140" s="132"/>
      <c r="H140" s="132"/>
      <c r="I140" s="132"/>
      <c r="J140" s="132"/>
      <c r="K140" s="132"/>
      <c r="L140" s="133"/>
      <c r="N140" s="36" t="s">
        <v>139</v>
      </c>
      <c r="O140" s="161" t="s">
        <v>153</v>
      </c>
      <c r="P140" s="162"/>
      <c r="Q140" s="162"/>
      <c r="R140" s="162"/>
      <c r="S140" s="162"/>
      <c r="T140" s="162"/>
      <c r="U140" s="162"/>
      <c r="V140" s="162"/>
    </row>
    <row r="141" spans="1:22" ht="14.1" customHeight="1" thickTop="1" x14ac:dyDescent="0.4">
      <c r="B141" s="85" t="s">
        <v>0</v>
      </c>
      <c r="C141" s="86"/>
      <c r="D141" s="87"/>
      <c r="E141" s="88"/>
      <c r="F141" s="119" t="s">
        <v>43</v>
      </c>
      <c r="G141" s="120"/>
      <c r="H141" s="120"/>
      <c r="I141" s="120"/>
      <c r="J141" s="120"/>
      <c r="K141" s="120"/>
      <c r="L141" s="121"/>
      <c r="O141" s="23" t="s">
        <v>162</v>
      </c>
      <c r="P141" s="22"/>
      <c r="Q141" s="22"/>
      <c r="R141" s="22"/>
      <c r="S141" s="22"/>
      <c r="T141" s="22"/>
      <c r="U141" s="22"/>
      <c r="V141" s="22"/>
    </row>
    <row r="142" spans="1:22" ht="20.100000000000001" customHeight="1" thickBot="1" x14ac:dyDescent="0.45">
      <c r="B142" s="94" t="s">
        <v>1</v>
      </c>
      <c r="C142" s="95"/>
      <c r="D142" s="95"/>
      <c r="E142" s="96"/>
      <c r="F142" s="116"/>
      <c r="G142" s="117"/>
      <c r="H142" s="117"/>
      <c r="I142" s="117"/>
      <c r="J142" s="117"/>
      <c r="K142" s="117"/>
      <c r="L142" s="118"/>
      <c r="N142" s="36" t="s">
        <v>1</v>
      </c>
      <c r="O142" s="23" t="s">
        <v>160</v>
      </c>
      <c r="P142" s="22"/>
      <c r="Q142" s="22"/>
      <c r="R142" s="22"/>
      <c r="S142" s="22"/>
      <c r="T142" s="22"/>
      <c r="U142" s="22"/>
      <c r="V142" s="22"/>
    </row>
    <row r="143" spans="1:22" ht="20.100000000000001" customHeight="1" thickTop="1" x14ac:dyDescent="0.4">
      <c r="B143" s="136" t="s">
        <v>2</v>
      </c>
      <c r="C143" s="137"/>
      <c r="D143" s="137"/>
      <c r="E143" s="138"/>
      <c r="F143" s="97"/>
      <c r="G143" s="97"/>
      <c r="H143" s="97"/>
      <c r="I143" s="97"/>
      <c r="J143" s="97"/>
      <c r="K143" s="97"/>
      <c r="L143" s="98"/>
      <c r="N143" s="36" t="s">
        <v>163</v>
      </c>
      <c r="O143" s="23" t="s">
        <v>161</v>
      </c>
      <c r="P143" s="22"/>
      <c r="Q143" s="22"/>
      <c r="R143" s="22"/>
      <c r="S143" s="22"/>
      <c r="T143" s="22"/>
      <c r="U143" s="22"/>
      <c r="V143" s="22"/>
    </row>
    <row r="144" spans="1:22" ht="24" customHeight="1" x14ac:dyDescent="0.4">
      <c r="B144" s="92" t="s">
        <v>40</v>
      </c>
      <c r="C144" s="137"/>
      <c r="D144" s="137"/>
      <c r="E144" s="138"/>
      <c r="F144" s="114"/>
      <c r="G144" s="166"/>
      <c r="H144" s="112" t="s">
        <v>41</v>
      </c>
      <c r="I144" s="163"/>
      <c r="J144" s="164"/>
      <c r="K144" s="164"/>
      <c r="L144" s="165"/>
      <c r="N144" s="36" t="s">
        <v>140</v>
      </c>
      <c r="O144" s="23" t="s">
        <v>117</v>
      </c>
      <c r="P144" s="22"/>
      <c r="Q144" s="22"/>
      <c r="R144" s="22"/>
      <c r="S144" s="22"/>
      <c r="T144" s="22"/>
      <c r="U144" s="22"/>
      <c r="V144" s="22"/>
    </row>
    <row r="145" spans="2:22" ht="23.1" customHeight="1" x14ac:dyDescent="0.4">
      <c r="B145" s="136" t="s">
        <v>3</v>
      </c>
      <c r="C145" s="137"/>
      <c r="D145" s="137"/>
      <c r="E145" s="138"/>
      <c r="F145" s="114"/>
      <c r="G145" s="110"/>
      <c r="H145" s="112" t="s">
        <v>182</v>
      </c>
      <c r="I145" s="113"/>
      <c r="J145" s="139"/>
      <c r="K145" s="139"/>
      <c r="L145" s="140"/>
      <c r="N145" s="36" t="s">
        <v>141</v>
      </c>
      <c r="O145" s="23" t="s">
        <v>118</v>
      </c>
      <c r="P145" s="22"/>
      <c r="Q145" s="22"/>
      <c r="R145" s="22"/>
      <c r="S145" s="22"/>
      <c r="T145" s="22"/>
      <c r="U145" s="22"/>
      <c r="V145" s="22"/>
    </row>
    <row r="146" spans="2:22" ht="20.100000000000001" customHeight="1" x14ac:dyDescent="0.4">
      <c r="B146" s="136" t="s">
        <v>37</v>
      </c>
      <c r="C146" s="137"/>
      <c r="D146" s="137"/>
      <c r="E146" s="138"/>
      <c r="F146" s="141"/>
      <c r="G146" s="110"/>
      <c r="H146" s="112" t="s">
        <v>134</v>
      </c>
      <c r="I146" s="113"/>
      <c r="J146" s="114"/>
      <c r="K146" s="114"/>
      <c r="L146" s="100"/>
      <c r="N146" s="62" t="s">
        <v>172</v>
      </c>
      <c r="O146" s="23" t="s">
        <v>119</v>
      </c>
      <c r="Q146" s="22"/>
      <c r="R146" s="22"/>
      <c r="S146" s="22"/>
      <c r="T146" s="22"/>
      <c r="U146" s="22"/>
      <c r="V146" s="22"/>
    </row>
    <row r="147" spans="2:22" ht="24" customHeight="1" x14ac:dyDescent="0.4">
      <c r="B147" s="92" t="s">
        <v>110</v>
      </c>
      <c r="C147" s="80"/>
      <c r="D147" s="80"/>
      <c r="E147" s="93"/>
      <c r="F147" s="99"/>
      <c r="G147" s="110"/>
      <c r="H147" s="112" t="s">
        <v>69</v>
      </c>
      <c r="I147" s="138"/>
      <c r="J147" s="99"/>
      <c r="K147" s="99"/>
      <c r="L147" s="100"/>
      <c r="N147" s="36" t="s">
        <v>174</v>
      </c>
      <c r="O147" s="23" t="s">
        <v>175</v>
      </c>
      <c r="P147" s="63"/>
      <c r="Q147" s="63"/>
      <c r="R147" s="63"/>
      <c r="S147" s="63"/>
      <c r="T147" s="63"/>
      <c r="U147" s="63"/>
      <c r="V147" s="63"/>
    </row>
    <row r="148" spans="2:22" ht="24" customHeight="1" x14ac:dyDescent="0.4">
      <c r="B148" s="92" t="s">
        <v>157</v>
      </c>
      <c r="C148" s="137"/>
      <c r="D148" s="137"/>
      <c r="E148" s="138"/>
      <c r="F148" s="114"/>
      <c r="G148" s="110"/>
      <c r="H148" s="110"/>
      <c r="I148" s="110"/>
      <c r="J148" s="110"/>
      <c r="K148" s="110"/>
      <c r="L148" s="100"/>
      <c r="N148" s="62" t="s">
        <v>171</v>
      </c>
      <c r="O148" s="105" t="s">
        <v>137</v>
      </c>
      <c r="P148" s="68"/>
      <c r="Q148" s="68"/>
      <c r="R148" s="68"/>
      <c r="S148" s="68"/>
      <c r="T148" s="68"/>
      <c r="U148" s="68"/>
      <c r="V148" s="68"/>
    </row>
    <row r="149" spans="2:22" ht="30" customHeight="1" x14ac:dyDescent="0.4">
      <c r="B149" s="89" t="s">
        <v>148</v>
      </c>
      <c r="C149" s="90"/>
      <c r="D149" s="90"/>
      <c r="E149" s="91"/>
      <c r="F149" s="158"/>
      <c r="G149" s="159"/>
      <c r="H149" s="159"/>
      <c r="I149" s="159"/>
      <c r="J149" s="159"/>
      <c r="K149" s="159"/>
      <c r="L149" s="160"/>
      <c r="O149" s="68"/>
      <c r="P149" s="68"/>
      <c r="Q149" s="68"/>
      <c r="R149" s="68"/>
      <c r="S149" s="68"/>
      <c r="T149" s="68"/>
      <c r="U149" s="68"/>
      <c r="V149" s="68"/>
    </row>
    <row r="150" spans="2:22" ht="20.100000000000001" customHeight="1" x14ac:dyDescent="0.4">
      <c r="B150" s="152" t="s">
        <v>165</v>
      </c>
      <c r="C150" s="153"/>
      <c r="D150" s="153"/>
      <c r="E150" s="154"/>
      <c r="F150" s="155" t="s">
        <v>164</v>
      </c>
      <c r="G150" s="156"/>
      <c r="H150" s="156"/>
      <c r="I150" s="156"/>
      <c r="J150" s="156"/>
      <c r="K150" s="156"/>
      <c r="L150" s="157"/>
      <c r="O150" s="68"/>
      <c r="P150" s="68"/>
      <c r="Q150" s="68"/>
      <c r="R150" s="68"/>
      <c r="S150" s="68"/>
      <c r="T150" s="68"/>
      <c r="U150" s="68"/>
      <c r="V150" s="68"/>
    </row>
    <row r="151" spans="2:22" ht="20.100000000000001" customHeight="1" thickBot="1" x14ac:dyDescent="0.45">
      <c r="B151" s="101" t="s">
        <v>173</v>
      </c>
      <c r="C151" s="102"/>
      <c r="D151" s="102"/>
      <c r="E151" s="102"/>
      <c r="F151" s="103"/>
      <c r="G151" s="103"/>
      <c r="H151" s="103"/>
      <c r="I151" s="103"/>
      <c r="J151" s="103"/>
      <c r="K151" s="103"/>
      <c r="L151" s="104"/>
      <c r="N151" s="36" t="s">
        <v>142</v>
      </c>
      <c r="O151" s="23" t="s">
        <v>122</v>
      </c>
      <c r="P151" s="22"/>
      <c r="Q151" s="22"/>
      <c r="R151" s="22"/>
      <c r="S151" s="22"/>
      <c r="T151" s="22"/>
      <c r="U151" s="22"/>
      <c r="V151" s="22"/>
    </row>
    <row r="152" spans="2:22" ht="6" customHeight="1" thickBot="1" x14ac:dyDescent="0.45">
      <c r="P152" s="22"/>
      <c r="Q152" s="22"/>
      <c r="R152" s="22"/>
      <c r="S152" s="22"/>
      <c r="T152" s="22"/>
      <c r="U152" s="22"/>
      <c r="V152" s="22"/>
    </row>
    <row r="153" spans="2:22" ht="20.100000000000001" customHeight="1" x14ac:dyDescent="0.4">
      <c r="B153" s="107" t="str">
        <f t="shared" ref="B153" si="7">$B$25</f>
        <v xml:space="preserve"> 返礼品の詳細を把握させていただくため、以下の問いに回答を記載願います。</v>
      </c>
      <c r="C153" s="108"/>
      <c r="D153" s="108"/>
      <c r="E153" s="108"/>
      <c r="F153" s="108"/>
      <c r="G153" s="108"/>
      <c r="H153" s="108"/>
      <c r="I153" s="108"/>
      <c r="J153" s="108"/>
      <c r="K153" s="108"/>
      <c r="L153" s="109"/>
      <c r="P153" s="21"/>
      <c r="Q153" s="21"/>
      <c r="R153" s="21"/>
      <c r="S153" s="21"/>
      <c r="T153" s="21"/>
      <c r="U153" s="21"/>
      <c r="V153" s="21"/>
    </row>
    <row r="154" spans="2:22" ht="50.1" customHeight="1" x14ac:dyDescent="0.4">
      <c r="B154" s="15" t="s">
        <v>53</v>
      </c>
      <c r="C154" s="76" t="e">
        <f>VLOOKUP(B140,'地場産品基準、関連資料'!$A$3:$F$15,4,FALSE)</f>
        <v>#N/A</v>
      </c>
      <c r="D154" s="77"/>
      <c r="E154" s="77"/>
      <c r="F154" s="77"/>
      <c r="G154" s="77"/>
      <c r="H154" s="77"/>
      <c r="I154" s="77"/>
      <c r="J154" s="77"/>
      <c r="K154" s="77"/>
      <c r="L154" s="78"/>
      <c r="N154" s="70" t="s">
        <v>78</v>
      </c>
      <c r="O154" s="105" t="e">
        <f>VLOOKUP(B140,'地場産品基準、関連資料'!$A$3:$J$15,8,FALSE)</f>
        <v>#N/A</v>
      </c>
      <c r="P154" s="73"/>
      <c r="Q154" s="73"/>
      <c r="R154" s="73"/>
      <c r="S154" s="73"/>
      <c r="T154" s="73"/>
      <c r="U154" s="73"/>
      <c r="V154" s="73"/>
    </row>
    <row r="155" spans="2:22" ht="45" customHeight="1" x14ac:dyDescent="0.4">
      <c r="B155" s="15" t="s">
        <v>50</v>
      </c>
      <c r="C155" s="106"/>
      <c r="D155" s="80"/>
      <c r="E155" s="80"/>
      <c r="F155" s="80"/>
      <c r="G155" s="80"/>
      <c r="H155" s="80"/>
      <c r="I155" s="80"/>
      <c r="J155" s="80"/>
      <c r="K155" s="80"/>
      <c r="L155" s="81"/>
      <c r="N155" s="71"/>
      <c r="O155" s="73"/>
      <c r="P155" s="73"/>
      <c r="Q155" s="73"/>
      <c r="R155" s="73"/>
      <c r="S155" s="73"/>
      <c r="T155" s="73"/>
      <c r="U155" s="73"/>
      <c r="V155" s="73"/>
    </row>
    <row r="156" spans="2:22" ht="50.1" customHeight="1" x14ac:dyDescent="0.4">
      <c r="B156" s="15" t="s">
        <v>54</v>
      </c>
      <c r="C156" s="76" t="e">
        <f>VLOOKUP(B140,'地場産品基準、関連資料'!$A$3:$F$15,5,FALSE)</f>
        <v>#N/A</v>
      </c>
      <c r="D156" s="77"/>
      <c r="E156" s="77"/>
      <c r="F156" s="77"/>
      <c r="G156" s="77"/>
      <c r="H156" s="77"/>
      <c r="I156" s="77"/>
      <c r="J156" s="77"/>
      <c r="K156" s="77"/>
      <c r="L156" s="78"/>
      <c r="M156" s="17"/>
      <c r="N156" s="70" t="s">
        <v>79</v>
      </c>
      <c r="O156" s="72" t="e">
        <f>VLOOKUP(B140,'地場産品基準、関連資料'!$A$3:$J$15,9,FALSE)</f>
        <v>#N/A</v>
      </c>
      <c r="P156" s="73"/>
      <c r="Q156" s="73"/>
      <c r="R156" s="73"/>
      <c r="S156" s="73"/>
      <c r="T156" s="73"/>
      <c r="U156" s="73"/>
      <c r="V156" s="73"/>
    </row>
    <row r="157" spans="2:22" ht="45" customHeight="1" x14ac:dyDescent="0.4">
      <c r="B157" s="15" t="s">
        <v>50</v>
      </c>
      <c r="C157" s="79"/>
      <c r="D157" s="80"/>
      <c r="E157" s="80"/>
      <c r="F157" s="80"/>
      <c r="G157" s="80"/>
      <c r="H157" s="80"/>
      <c r="I157" s="80"/>
      <c r="J157" s="80"/>
      <c r="K157" s="80"/>
      <c r="L157" s="81"/>
      <c r="N157" s="71"/>
      <c r="O157" s="73"/>
      <c r="P157" s="73"/>
      <c r="Q157" s="73"/>
      <c r="R157" s="73"/>
      <c r="S157" s="73"/>
      <c r="T157" s="73"/>
      <c r="U157" s="73"/>
      <c r="V157" s="73"/>
    </row>
    <row r="158" spans="2:22" ht="49.5" customHeight="1" x14ac:dyDescent="0.4">
      <c r="B158" s="15" t="s">
        <v>55</v>
      </c>
      <c r="C158" s="76" t="e">
        <f>VLOOKUP(B140,'地場産品基準、関連資料'!$A$3:$F$15,6,FALSE)</f>
        <v>#N/A</v>
      </c>
      <c r="D158" s="77"/>
      <c r="E158" s="77"/>
      <c r="F158" s="77"/>
      <c r="G158" s="77"/>
      <c r="H158" s="77"/>
      <c r="I158" s="77"/>
      <c r="J158" s="77"/>
      <c r="K158" s="77"/>
      <c r="L158" s="78"/>
      <c r="M158" s="17"/>
      <c r="N158" s="70" t="s">
        <v>80</v>
      </c>
      <c r="O158" s="72" t="e">
        <f>VLOOKUP(B140,'地場産品基準、関連資料'!$A$3:$J$15,10,FALSE)</f>
        <v>#N/A</v>
      </c>
      <c r="P158" s="74"/>
      <c r="Q158" s="74"/>
      <c r="R158" s="74"/>
      <c r="S158" s="74"/>
      <c r="T158" s="74"/>
      <c r="U158" s="75"/>
      <c r="V158" s="75"/>
    </row>
    <row r="159" spans="2:22" ht="45" customHeight="1" thickBot="1" x14ac:dyDescent="0.45">
      <c r="B159" s="16" t="s">
        <v>50</v>
      </c>
      <c r="C159" s="82"/>
      <c r="D159" s="83"/>
      <c r="E159" s="83"/>
      <c r="F159" s="83"/>
      <c r="G159" s="83"/>
      <c r="H159" s="83"/>
      <c r="I159" s="83"/>
      <c r="J159" s="83"/>
      <c r="K159" s="83"/>
      <c r="L159" s="84"/>
      <c r="N159" s="71"/>
      <c r="O159" s="75"/>
      <c r="P159" s="75"/>
      <c r="Q159" s="75"/>
      <c r="R159" s="75"/>
      <c r="S159" s="75"/>
      <c r="T159" s="75"/>
      <c r="U159" s="75"/>
      <c r="V159" s="75"/>
    </row>
    <row r="161" spans="1:22" ht="15" customHeight="1" x14ac:dyDescent="0.4">
      <c r="A161" s="27">
        <f>+A129+1</f>
        <v>26</v>
      </c>
      <c r="K161" s="111" t="str">
        <f>IF(A161&gt;$L$6," ",A161&amp;"/"&amp;L166)</f>
        <v>26/</v>
      </c>
      <c r="L161" s="71"/>
      <c r="N161" s="23" t="s">
        <v>149</v>
      </c>
      <c r="P161" s="22"/>
      <c r="Q161" s="22"/>
      <c r="R161" s="22"/>
      <c r="S161" s="22"/>
      <c r="T161" s="22"/>
      <c r="U161" s="22"/>
      <c r="V161" s="22"/>
    </row>
    <row r="162" spans="1:22" ht="9.75" customHeight="1" x14ac:dyDescent="0.4">
      <c r="P162" s="22"/>
      <c r="Q162" s="22"/>
      <c r="R162" s="22"/>
      <c r="S162" s="22"/>
      <c r="T162" s="22"/>
      <c r="U162" s="22"/>
      <c r="V162" s="22"/>
    </row>
    <row r="163" spans="1:22" ht="15" customHeight="1" x14ac:dyDescent="0.4">
      <c r="C163" s="19"/>
      <c r="D163" s="19"/>
      <c r="E163" s="19"/>
      <c r="F163" s="19"/>
      <c r="G163" s="24" t="s">
        <v>107</v>
      </c>
      <c r="H163" s="19"/>
      <c r="I163" s="19"/>
      <c r="J163" s="19"/>
      <c r="K163" s="19"/>
      <c r="L163" s="19"/>
      <c r="P163" s="22"/>
      <c r="Q163" s="22"/>
      <c r="R163" s="22"/>
      <c r="S163" s="22"/>
      <c r="T163" s="22"/>
      <c r="U163" s="22"/>
      <c r="V163" s="22"/>
    </row>
    <row r="164" spans="1:22" ht="15" customHeight="1" x14ac:dyDescent="0.15">
      <c r="B164" s="19"/>
      <c r="C164" s="19"/>
      <c r="D164" s="19"/>
      <c r="E164" s="19"/>
      <c r="F164" s="19"/>
      <c r="G164" s="19"/>
      <c r="H164" s="19"/>
      <c r="I164" s="19"/>
      <c r="J164" s="177">
        <f>IF(A161&gt;$L$6," ",'様式２ 返礼品明細(No.21～30) '!$J$4)</f>
        <v>45961</v>
      </c>
      <c r="K164" s="178">
        <f>IF(K166="","",'様式２ 返礼品明細(No.21～30) '!$J$4)</f>
        <v>45961</v>
      </c>
      <c r="L164" s="178" t="str">
        <f>IF(L166="","",'様式２ 返礼品明細(No.21～30) '!$J$4)</f>
        <v/>
      </c>
      <c r="P164" s="22"/>
      <c r="Q164" s="22"/>
      <c r="R164" s="22"/>
      <c r="S164" s="22"/>
      <c r="T164" s="22"/>
      <c r="U164" s="22"/>
      <c r="V164" s="22"/>
    </row>
    <row r="165" spans="1:22" ht="27" customHeight="1" x14ac:dyDescent="0.15">
      <c r="B165" s="69" t="str">
        <f t="shared" ref="B165" si="8">$B$5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65" s="68"/>
      <c r="D165" s="68"/>
      <c r="E165" s="68"/>
      <c r="F165" s="68"/>
      <c r="G165" s="68"/>
      <c r="H165" s="68"/>
      <c r="I165" s="68"/>
      <c r="J165" s="68"/>
      <c r="K165" s="17"/>
      <c r="L165" s="60"/>
      <c r="P165" s="22"/>
      <c r="Q165" s="22"/>
      <c r="R165" s="22"/>
      <c r="S165" s="22"/>
      <c r="T165" s="22"/>
      <c r="U165" s="22"/>
      <c r="V165" s="22"/>
    </row>
    <row r="166" spans="1:22" ht="18" customHeight="1" thickBot="1" x14ac:dyDescent="0.2">
      <c r="B166" s="68"/>
      <c r="C166" s="68"/>
      <c r="D166" s="68"/>
      <c r="E166" s="68"/>
      <c r="F166" s="68"/>
      <c r="G166" s="68"/>
      <c r="H166" s="68"/>
      <c r="I166" s="68"/>
      <c r="J166" s="68"/>
      <c r="K166" s="26" t="s">
        <v>145</v>
      </c>
      <c r="L166" s="25" t="str">
        <f>IF(A161&gt;'様式２ 返礼品明細(No.21～30) '!$L$6,"",'様式２ 返礼品明細(No.21～30) '!$L$6)</f>
        <v/>
      </c>
      <c r="N166" s="30" t="s">
        <v>146</v>
      </c>
      <c r="O166" s="67" t="s">
        <v>147</v>
      </c>
      <c r="P166" s="68"/>
      <c r="Q166" s="68"/>
      <c r="R166" s="68"/>
      <c r="S166" s="68"/>
      <c r="T166" s="68"/>
      <c r="U166" s="68"/>
      <c r="V166" s="68"/>
    </row>
    <row r="167" spans="1:22" ht="20.100000000000001" customHeight="1" thickTop="1" thickBot="1" x14ac:dyDescent="0.45">
      <c r="B167" s="85" t="s">
        <v>68</v>
      </c>
      <c r="C167" s="115"/>
      <c r="D167" s="115"/>
      <c r="E167" s="147"/>
      <c r="F167" s="148"/>
      <c r="G167" s="148"/>
      <c r="H167" s="149"/>
      <c r="I167" s="46" t="s">
        <v>158</v>
      </c>
      <c r="J167" s="144"/>
      <c r="K167" s="145"/>
      <c r="L167" s="146"/>
      <c r="P167" s="22"/>
      <c r="Q167" s="22"/>
      <c r="R167" s="22"/>
      <c r="S167" s="22"/>
      <c r="T167" s="22"/>
      <c r="U167" s="22"/>
      <c r="V167" s="22"/>
    </row>
    <row r="168" spans="1:22" ht="20.100000000000001" customHeight="1" thickTop="1" x14ac:dyDescent="0.4">
      <c r="B168" s="136" t="s">
        <v>166</v>
      </c>
      <c r="C168" s="110"/>
      <c r="D168" s="138"/>
      <c r="E168" s="47" t="s">
        <v>167</v>
      </c>
      <c r="F168" s="151"/>
      <c r="G168" s="151"/>
      <c r="H168" s="151"/>
      <c r="I168" s="38" t="s">
        <v>170</v>
      </c>
      <c r="J168" s="150"/>
      <c r="K168" s="80"/>
      <c r="L168" s="81"/>
      <c r="P168" s="22"/>
      <c r="Q168" s="22"/>
      <c r="R168" s="22"/>
      <c r="S168" s="22"/>
      <c r="T168" s="22"/>
      <c r="U168" s="22"/>
      <c r="V168" s="22"/>
    </row>
    <row r="169" spans="1:22" ht="20.100000000000001" customHeight="1" thickBot="1" x14ac:dyDescent="0.45">
      <c r="B169" s="136" t="s">
        <v>176</v>
      </c>
      <c r="C169" s="110"/>
      <c r="D169" s="138"/>
      <c r="E169" s="142"/>
      <c r="F169" s="143"/>
      <c r="G169" s="143"/>
      <c r="H169" s="143"/>
      <c r="I169" s="143"/>
      <c r="J169" s="48" t="s">
        <v>181</v>
      </c>
      <c r="K169" s="65"/>
      <c r="L169" s="40"/>
      <c r="N169" s="36" t="s">
        <v>177</v>
      </c>
      <c r="O169" s="23" t="s">
        <v>178</v>
      </c>
      <c r="P169" s="22"/>
      <c r="Q169" s="22"/>
      <c r="R169" s="22"/>
      <c r="S169" s="22"/>
      <c r="T169" s="22"/>
      <c r="U169" s="22"/>
      <c r="V169" s="22"/>
    </row>
    <row r="170" spans="1:22" ht="20.100000000000001" customHeight="1" thickTop="1" thickBot="1" x14ac:dyDescent="0.45">
      <c r="B170" s="122" t="s">
        <v>108</v>
      </c>
      <c r="C170" s="123"/>
      <c r="D170" s="123"/>
      <c r="E170" s="49" t="s">
        <v>168</v>
      </c>
      <c r="F170" s="50" t="str">
        <f>IF(E170="変　更","変更理由","")</f>
        <v/>
      </c>
      <c r="G170" s="134"/>
      <c r="H170" s="134"/>
      <c r="I170" s="134"/>
      <c r="J170" s="134"/>
      <c r="K170" s="134"/>
      <c r="L170" s="135"/>
      <c r="N170" s="36" t="s">
        <v>108</v>
      </c>
      <c r="O170" s="41" t="s">
        <v>116</v>
      </c>
      <c r="P170" s="64"/>
      <c r="Q170" s="64"/>
      <c r="R170" s="64"/>
      <c r="S170" s="64"/>
      <c r="T170" s="64"/>
      <c r="U170" s="64"/>
      <c r="V170" s="64"/>
    </row>
    <row r="171" spans="1:22" ht="16.5" customHeight="1" x14ac:dyDescent="0.4">
      <c r="B171" s="124" t="s">
        <v>111</v>
      </c>
      <c r="C171" s="125"/>
      <c r="D171" s="125"/>
      <c r="E171" s="126"/>
      <c r="F171" s="126"/>
      <c r="G171" s="126"/>
      <c r="H171" s="126"/>
      <c r="I171" s="126"/>
      <c r="J171" s="126"/>
      <c r="K171" s="126"/>
      <c r="L171" s="127"/>
      <c r="N171" s="61"/>
      <c r="O171" s="64"/>
      <c r="P171" s="64"/>
      <c r="Q171" s="64"/>
      <c r="R171" s="64"/>
      <c r="S171" s="64"/>
      <c r="T171" s="64"/>
      <c r="U171" s="64"/>
      <c r="V171" s="64"/>
    </row>
    <row r="172" spans="1:22" ht="51.75" customHeight="1" thickBot="1" x14ac:dyDescent="0.45">
      <c r="B172" s="128" t="s">
        <v>199</v>
      </c>
      <c r="C172" s="129"/>
      <c r="D172" s="130" t="str">
        <f>VLOOKUP(B172,'地場産品基準、関連資料'!$A$3:$B$16,2,FALSE)</f>
        <v>　　　</v>
      </c>
      <c r="E172" s="131"/>
      <c r="F172" s="132"/>
      <c r="G172" s="132"/>
      <c r="H172" s="132"/>
      <c r="I172" s="132"/>
      <c r="J172" s="132"/>
      <c r="K172" s="132"/>
      <c r="L172" s="133"/>
      <c r="N172" s="36" t="s">
        <v>139</v>
      </c>
      <c r="O172" s="161" t="s">
        <v>153</v>
      </c>
      <c r="P172" s="162"/>
      <c r="Q172" s="162"/>
      <c r="R172" s="162"/>
      <c r="S172" s="162"/>
      <c r="T172" s="162"/>
      <c r="U172" s="162"/>
      <c r="V172" s="162"/>
    </row>
    <row r="173" spans="1:22" ht="14.1" customHeight="1" thickTop="1" x14ac:dyDescent="0.4">
      <c r="B173" s="85" t="s">
        <v>0</v>
      </c>
      <c r="C173" s="86"/>
      <c r="D173" s="87"/>
      <c r="E173" s="88"/>
      <c r="F173" s="119" t="s">
        <v>43</v>
      </c>
      <c r="G173" s="120"/>
      <c r="H173" s="120"/>
      <c r="I173" s="120"/>
      <c r="J173" s="120"/>
      <c r="K173" s="120"/>
      <c r="L173" s="121"/>
      <c r="O173" s="23" t="s">
        <v>162</v>
      </c>
      <c r="P173" s="22"/>
      <c r="Q173" s="22"/>
      <c r="R173" s="22"/>
      <c r="S173" s="22"/>
      <c r="T173" s="22"/>
      <c r="U173" s="22"/>
      <c r="V173" s="22"/>
    </row>
    <row r="174" spans="1:22" ht="20.100000000000001" customHeight="1" thickBot="1" x14ac:dyDescent="0.45">
      <c r="B174" s="94" t="s">
        <v>1</v>
      </c>
      <c r="C174" s="95"/>
      <c r="D174" s="95"/>
      <c r="E174" s="96"/>
      <c r="F174" s="116"/>
      <c r="G174" s="117"/>
      <c r="H174" s="117"/>
      <c r="I174" s="117"/>
      <c r="J174" s="117"/>
      <c r="K174" s="117"/>
      <c r="L174" s="118"/>
      <c r="N174" s="36" t="s">
        <v>1</v>
      </c>
      <c r="O174" s="23" t="s">
        <v>160</v>
      </c>
      <c r="P174" s="22"/>
      <c r="Q174" s="22"/>
      <c r="R174" s="22"/>
      <c r="S174" s="22"/>
      <c r="T174" s="22"/>
      <c r="U174" s="22"/>
      <c r="V174" s="22"/>
    </row>
    <row r="175" spans="1:22" ht="20.100000000000001" customHeight="1" thickTop="1" x14ac:dyDescent="0.4">
      <c r="B175" s="136" t="s">
        <v>2</v>
      </c>
      <c r="C175" s="137"/>
      <c r="D175" s="137"/>
      <c r="E175" s="138"/>
      <c r="F175" s="97"/>
      <c r="G175" s="97"/>
      <c r="H175" s="97"/>
      <c r="I175" s="97"/>
      <c r="J175" s="97"/>
      <c r="K175" s="97"/>
      <c r="L175" s="98"/>
      <c r="N175" s="36" t="s">
        <v>163</v>
      </c>
      <c r="O175" s="23" t="s">
        <v>161</v>
      </c>
      <c r="P175" s="22"/>
      <c r="Q175" s="22"/>
      <c r="R175" s="22"/>
      <c r="S175" s="22"/>
      <c r="T175" s="22"/>
      <c r="U175" s="22"/>
      <c r="V175" s="22"/>
    </row>
    <row r="176" spans="1:22" ht="24" customHeight="1" x14ac:dyDescent="0.4">
      <c r="B176" s="92" t="s">
        <v>40</v>
      </c>
      <c r="C176" s="137"/>
      <c r="D176" s="137"/>
      <c r="E176" s="138"/>
      <c r="F176" s="114"/>
      <c r="G176" s="166"/>
      <c r="H176" s="112" t="s">
        <v>41</v>
      </c>
      <c r="I176" s="163"/>
      <c r="J176" s="164"/>
      <c r="K176" s="164"/>
      <c r="L176" s="165"/>
      <c r="N176" s="36" t="s">
        <v>140</v>
      </c>
      <c r="O176" s="23" t="s">
        <v>117</v>
      </c>
      <c r="P176" s="22"/>
      <c r="Q176" s="22"/>
      <c r="R176" s="22"/>
      <c r="S176" s="22"/>
      <c r="T176" s="22"/>
      <c r="U176" s="22"/>
      <c r="V176" s="22"/>
    </row>
    <row r="177" spans="2:22" ht="23.1" customHeight="1" x14ac:dyDescent="0.4">
      <c r="B177" s="136" t="s">
        <v>3</v>
      </c>
      <c r="C177" s="137"/>
      <c r="D177" s="137"/>
      <c r="E177" s="138"/>
      <c r="F177" s="114"/>
      <c r="G177" s="110"/>
      <c r="H177" s="112" t="s">
        <v>182</v>
      </c>
      <c r="I177" s="113"/>
      <c r="J177" s="139"/>
      <c r="K177" s="139"/>
      <c r="L177" s="140"/>
      <c r="N177" s="36" t="s">
        <v>141</v>
      </c>
      <c r="O177" s="23" t="s">
        <v>118</v>
      </c>
      <c r="P177" s="22"/>
      <c r="Q177" s="22"/>
      <c r="R177" s="22"/>
      <c r="S177" s="22"/>
      <c r="T177" s="22"/>
      <c r="U177" s="22"/>
      <c r="V177" s="22"/>
    </row>
    <row r="178" spans="2:22" ht="20.100000000000001" customHeight="1" x14ac:dyDescent="0.4">
      <c r="B178" s="136" t="s">
        <v>37</v>
      </c>
      <c r="C178" s="137"/>
      <c r="D178" s="137"/>
      <c r="E178" s="138"/>
      <c r="F178" s="141"/>
      <c r="G178" s="110"/>
      <c r="H178" s="112" t="s">
        <v>134</v>
      </c>
      <c r="I178" s="113"/>
      <c r="J178" s="114"/>
      <c r="K178" s="114"/>
      <c r="L178" s="100"/>
      <c r="N178" s="62" t="s">
        <v>172</v>
      </c>
      <c r="O178" s="23" t="s">
        <v>119</v>
      </c>
      <c r="Q178" s="22"/>
      <c r="R178" s="22"/>
      <c r="S178" s="22"/>
      <c r="T178" s="22"/>
      <c r="U178" s="22"/>
      <c r="V178" s="22"/>
    </row>
    <row r="179" spans="2:22" ht="24" customHeight="1" x14ac:dyDescent="0.4">
      <c r="B179" s="92" t="s">
        <v>110</v>
      </c>
      <c r="C179" s="80"/>
      <c r="D179" s="80"/>
      <c r="E179" s="93"/>
      <c r="F179" s="99"/>
      <c r="G179" s="110"/>
      <c r="H179" s="112" t="s">
        <v>69</v>
      </c>
      <c r="I179" s="138"/>
      <c r="J179" s="99"/>
      <c r="K179" s="99"/>
      <c r="L179" s="100"/>
      <c r="N179" s="36" t="s">
        <v>174</v>
      </c>
      <c r="O179" s="23" t="s">
        <v>175</v>
      </c>
      <c r="P179" s="63"/>
      <c r="Q179" s="63"/>
      <c r="R179" s="63"/>
      <c r="S179" s="63"/>
      <c r="T179" s="63"/>
      <c r="U179" s="63"/>
      <c r="V179" s="63"/>
    </row>
    <row r="180" spans="2:22" ht="24" customHeight="1" x14ac:dyDescent="0.4">
      <c r="B180" s="92" t="s">
        <v>157</v>
      </c>
      <c r="C180" s="137"/>
      <c r="D180" s="137"/>
      <c r="E180" s="138"/>
      <c r="F180" s="114"/>
      <c r="G180" s="110"/>
      <c r="H180" s="110"/>
      <c r="I180" s="110"/>
      <c r="J180" s="110"/>
      <c r="K180" s="110"/>
      <c r="L180" s="100"/>
      <c r="N180" s="62" t="s">
        <v>171</v>
      </c>
      <c r="O180" s="105" t="s">
        <v>137</v>
      </c>
      <c r="P180" s="68"/>
      <c r="Q180" s="68"/>
      <c r="R180" s="68"/>
      <c r="S180" s="68"/>
      <c r="T180" s="68"/>
      <c r="U180" s="68"/>
      <c r="V180" s="68"/>
    </row>
    <row r="181" spans="2:22" ht="30" customHeight="1" x14ac:dyDescent="0.4">
      <c r="B181" s="89" t="s">
        <v>148</v>
      </c>
      <c r="C181" s="90"/>
      <c r="D181" s="90"/>
      <c r="E181" s="91"/>
      <c r="F181" s="158"/>
      <c r="G181" s="159"/>
      <c r="H181" s="159"/>
      <c r="I181" s="159"/>
      <c r="J181" s="159"/>
      <c r="K181" s="159"/>
      <c r="L181" s="160"/>
      <c r="O181" s="68"/>
      <c r="P181" s="68"/>
      <c r="Q181" s="68"/>
      <c r="R181" s="68"/>
      <c r="S181" s="68"/>
      <c r="T181" s="68"/>
      <c r="U181" s="68"/>
      <c r="V181" s="68"/>
    </row>
    <row r="182" spans="2:22" ht="20.100000000000001" customHeight="1" x14ac:dyDescent="0.4">
      <c r="B182" s="152" t="s">
        <v>165</v>
      </c>
      <c r="C182" s="153"/>
      <c r="D182" s="153"/>
      <c r="E182" s="154"/>
      <c r="F182" s="155" t="s">
        <v>164</v>
      </c>
      <c r="G182" s="156"/>
      <c r="H182" s="156"/>
      <c r="I182" s="156"/>
      <c r="J182" s="156"/>
      <c r="K182" s="156"/>
      <c r="L182" s="157"/>
      <c r="O182" s="68"/>
      <c r="P182" s="68"/>
      <c r="Q182" s="68"/>
      <c r="R182" s="68"/>
      <c r="S182" s="68"/>
      <c r="T182" s="68"/>
      <c r="U182" s="68"/>
      <c r="V182" s="68"/>
    </row>
    <row r="183" spans="2:22" ht="20.100000000000001" customHeight="1" thickBot="1" x14ac:dyDescent="0.45">
      <c r="B183" s="101" t="s">
        <v>173</v>
      </c>
      <c r="C183" s="102"/>
      <c r="D183" s="102"/>
      <c r="E183" s="102"/>
      <c r="F183" s="103"/>
      <c r="G183" s="103"/>
      <c r="H183" s="103"/>
      <c r="I183" s="103"/>
      <c r="J183" s="103"/>
      <c r="K183" s="103"/>
      <c r="L183" s="104"/>
      <c r="N183" s="36" t="s">
        <v>142</v>
      </c>
      <c r="O183" s="23" t="s">
        <v>122</v>
      </c>
      <c r="P183" s="22"/>
      <c r="Q183" s="22"/>
      <c r="R183" s="22"/>
      <c r="S183" s="22"/>
      <c r="T183" s="22"/>
      <c r="U183" s="22"/>
      <c r="V183" s="22"/>
    </row>
    <row r="184" spans="2:22" ht="6" customHeight="1" thickBot="1" x14ac:dyDescent="0.45">
      <c r="P184" s="22"/>
      <c r="Q184" s="22"/>
      <c r="R184" s="22"/>
      <c r="S184" s="22"/>
      <c r="T184" s="22"/>
      <c r="U184" s="22"/>
      <c r="V184" s="22"/>
    </row>
    <row r="185" spans="2:22" ht="20.100000000000001" customHeight="1" x14ac:dyDescent="0.4">
      <c r="B185" s="107" t="str">
        <f t="shared" ref="B185" si="9">$B$25</f>
        <v xml:space="preserve"> 返礼品の詳細を把握させていただくため、以下の問いに回答を記載願います。</v>
      </c>
      <c r="C185" s="167"/>
      <c r="D185" s="167"/>
      <c r="E185" s="167"/>
      <c r="F185" s="167"/>
      <c r="G185" s="167"/>
      <c r="H185" s="167"/>
      <c r="I185" s="167"/>
      <c r="J185" s="167"/>
      <c r="K185" s="167"/>
      <c r="L185" s="168"/>
      <c r="P185" s="21"/>
      <c r="Q185" s="21"/>
      <c r="R185" s="21"/>
      <c r="S185" s="21"/>
      <c r="T185" s="21"/>
      <c r="U185" s="21"/>
      <c r="V185" s="21"/>
    </row>
    <row r="186" spans="2:22" ht="50.1" customHeight="1" x14ac:dyDescent="0.4">
      <c r="B186" s="15" t="s">
        <v>53</v>
      </c>
      <c r="C186" s="76" t="e">
        <f>VLOOKUP(B172,'地場産品基準、関連資料'!$A$3:$F$15,4,FALSE)</f>
        <v>#N/A</v>
      </c>
      <c r="D186" s="77"/>
      <c r="E186" s="77"/>
      <c r="F186" s="77"/>
      <c r="G186" s="77"/>
      <c r="H186" s="77"/>
      <c r="I186" s="77"/>
      <c r="J186" s="77"/>
      <c r="K186" s="77"/>
      <c r="L186" s="78"/>
      <c r="N186" s="70" t="s">
        <v>78</v>
      </c>
      <c r="O186" s="105" t="e">
        <f>VLOOKUP(B172,'地場産品基準、関連資料'!$A$3:$J$15,8,FALSE)</f>
        <v>#N/A</v>
      </c>
      <c r="P186" s="73"/>
      <c r="Q186" s="73"/>
      <c r="R186" s="73"/>
      <c r="S186" s="73"/>
      <c r="T186" s="73"/>
      <c r="U186" s="73"/>
      <c r="V186" s="73"/>
    </row>
    <row r="187" spans="2:22" ht="45" customHeight="1" x14ac:dyDescent="0.4">
      <c r="B187" s="15" t="s">
        <v>50</v>
      </c>
      <c r="C187" s="106"/>
      <c r="D187" s="80"/>
      <c r="E187" s="80"/>
      <c r="F187" s="80"/>
      <c r="G187" s="80"/>
      <c r="H187" s="80"/>
      <c r="I187" s="80"/>
      <c r="J187" s="80"/>
      <c r="K187" s="80"/>
      <c r="L187" s="81"/>
      <c r="N187" s="71"/>
      <c r="O187" s="73"/>
      <c r="P187" s="73"/>
      <c r="Q187" s="73"/>
      <c r="R187" s="73"/>
      <c r="S187" s="73"/>
      <c r="T187" s="73"/>
      <c r="U187" s="73"/>
      <c r="V187" s="73"/>
    </row>
    <row r="188" spans="2:22" ht="50.1" customHeight="1" x14ac:dyDescent="0.4">
      <c r="B188" s="15" t="s">
        <v>54</v>
      </c>
      <c r="C188" s="76" t="e">
        <f>VLOOKUP(B172,'地場産品基準、関連資料'!$A$3:$F$15,5,FALSE)</f>
        <v>#N/A</v>
      </c>
      <c r="D188" s="77"/>
      <c r="E188" s="77"/>
      <c r="F188" s="77"/>
      <c r="G188" s="77"/>
      <c r="H188" s="77"/>
      <c r="I188" s="77"/>
      <c r="J188" s="77"/>
      <c r="K188" s="77"/>
      <c r="L188" s="78"/>
      <c r="M188" s="17"/>
      <c r="N188" s="70" t="s">
        <v>79</v>
      </c>
      <c r="O188" s="72" t="e">
        <f>VLOOKUP(B172,'地場産品基準、関連資料'!$A$3:$J$15,9,FALSE)</f>
        <v>#N/A</v>
      </c>
      <c r="P188" s="73"/>
      <c r="Q188" s="73"/>
      <c r="R188" s="73"/>
      <c r="S188" s="73"/>
      <c r="T188" s="73"/>
      <c r="U188" s="73"/>
      <c r="V188" s="73"/>
    </row>
    <row r="189" spans="2:22" ht="45" customHeight="1" x14ac:dyDescent="0.4">
      <c r="B189" s="15" t="s">
        <v>50</v>
      </c>
      <c r="C189" s="79"/>
      <c r="D189" s="80"/>
      <c r="E189" s="80"/>
      <c r="F189" s="80"/>
      <c r="G189" s="80"/>
      <c r="H189" s="80"/>
      <c r="I189" s="80"/>
      <c r="J189" s="80"/>
      <c r="K189" s="80"/>
      <c r="L189" s="81"/>
      <c r="N189" s="71"/>
      <c r="O189" s="73"/>
      <c r="P189" s="73"/>
      <c r="Q189" s="73"/>
      <c r="R189" s="73"/>
      <c r="S189" s="73"/>
      <c r="T189" s="73"/>
      <c r="U189" s="73"/>
      <c r="V189" s="73"/>
    </row>
    <row r="190" spans="2:22" ht="49.5" customHeight="1" x14ac:dyDescent="0.4">
      <c r="B190" s="15" t="s">
        <v>55</v>
      </c>
      <c r="C190" s="76" t="e">
        <f>VLOOKUP(B172,'地場産品基準、関連資料'!$A$3:$F$15,6,FALSE)</f>
        <v>#N/A</v>
      </c>
      <c r="D190" s="77"/>
      <c r="E190" s="77"/>
      <c r="F190" s="77"/>
      <c r="G190" s="77"/>
      <c r="H190" s="77"/>
      <c r="I190" s="77"/>
      <c r="J190" s="77"/>
      <c r="K190" s="77"/>
      <c r="L190" s="78"/>
      <c r="M190" s="17"/>
      <c r="N190" s="70" t="s">
        <v>80</v>
      </c>
      <c r="O190" s="72" t="e">
        <f>VLOOKUP(B172,'地場産品基準、関連資料'!$A$3:$J$15,10,FALSE)</f>
        <v>#N/A</v>
      </c>
      <c r="P190" s="74"/>
      <c r="Q190" s="74"/>
      <c r="R190" s="74"/>
      <c r="S190" s="74"/>
      <c r="T190" s="74"/>
      <c r="U190" s="75"/>
      <c r="V190" s="75"/>
    </row>
    <row r="191" spans="2:22" ht="45" customHeight="1" thickBot="1" x14ac:dyDescent="0.45">
      <c r="B191" s="16" t="s">
        <v>50</v>
      </c>
      <c r="C191" s="82"/>
      <c r="D191" s="83"/>
      <c r="E191" s="83"/>
      <c r="F191" s="83"/>
      <c r="G191" s="83"/>
      <c r="H191" s="83"/>
      <c r="I191" s="83"/>
      <c r="J191" s="83"/>
      <c r="K191" s="83"/>
      <c r="L191" s="84"/>
      <c r="N191" s="71"/>
      <c r="O191" s="75"/>
      <c r="P191" s="75"/>
      <c r="Q191" s="75"/>
      <c r="R191" s="75"/>
      <c r="S191" s="75"/>
      <c r="T191" s="75"/>
      <c r="U191" s="75"/>
      <c r="V191" s="75"/>
    </row>
    <row r="193" spans="1:22" ht="15" customHeight="1" x14ac:dyDescent="0.4">
      <c r="A193" s="27">
        <f>+A161+1</f>
        <v>27</v>
      </c>
      <c r="K193" s="111" t="str">
        <f>IF(A193&gt;$L$6," ",A193&amp;"/"&amp;L198)</f>
        <v>27/</v>
      </c>
      <c r="L193" s="71"/>
      <c r="N193" s="23" t="s">
        <v>149</v>
      </c>
      <c r="P193" s="22"/>
      <c r="Q193" s="22"/>
      <c r="R193" s="22"/>
      <c r="S193" s="22"/>
      <c r="T193" s="22"/>
      <c r="U193" s="22"/>
      <c r="V193" s="22"/>
    </row>
    <row r="194" spans="1:22" ht="9.75" customHeight="1" x14ac:dyDescent="0.4">
      <c r="P194" s="22"/>
      <c r="Q194" s="22"/>
      <c r="R194" s="22"/>
      <c r="S194" s="22"/>
      <c r="T194" s="22"/>
      <c r="U194" s="22"/>
      <c r="V194" s="22"/>
    </row>
    <row r="195" spans="1:22" ht="15" customHeight="1" x14ac:dyDescent="0.4">
      <c r="C195" s="19"/>
      <c r="D195" s="19"/>
      <c r="E195" s="19"/>
      <c r="F195" s="19"/>
      <c r="G195" s="24" t="s">
        <v>107</v>
      </c>
      <c r="H195" s="19"/>
      <c r="I195" s="19"/>
      <c r="J195" s="19"/>
      <c r="K195" s="19"/>
      <c r="L195" s="19"/>
      <c r="P195" s="22"/>
      <c r="Q195" s="22"/>
      <c r="R195" s="22"/>
      <c r="S195" s="22"/>
      <c r="T195" s="22"/>
      <c r="U195" s="22"/>
      <c r="V195" s="22"/>
    </row>
    <row r="196" spans="1:22" ht="15" customHeight="1" x14ac:dyDescent="0.15">
      <c r="B196" s="19"/>
      <c r="C196" s="19"/>
      <c r="D196" s="19"/>
      <c r="E196" s="19"/>
      <c r="F196" s="19"/>
      <c r="G196" s="19"/>
      <c r="H196" s="19"/>
      <c r="I196" s="19"/>
      <c r="J196" s="177">
        <f>IF(A193&gt;$L$6," ",'様式２ 返礼品明細(No.21～30) '!$J$4)</f>
        <v>45961</v>
      </c>
      <c r="K196" s="178">
        <f>IF(K198="","",'様式２ 返礼品明細(No.21～30) '!$J$4)</f>
        <v>45961</v>
      </c>
      <c r="L196" s="178" t="str">
        <f>IF(L198="","",'様式２ 返礼品明細(No.21～30) '!$J$4)</f>
        <v/>
      </c>
      <c r="P196" s="22"/>
      <c r="Q196" s="22"/>
      <c r="R196" s="22"/>
      <c r="S196" s="22"/>
      <c r="T196" s="22"/>
      <c r="U196" s="22"/>
      <c r="V196" s="22"/>
    </row>
    <row r="197" spans="1:22" ht="27" customHeight="1" x14ac:dyDescent="0.15">
      <c r="B197" s="69" t="str">
        <f t="shared" ref="B197" si="10">$B$5</f>
        <v>※この申請書はお礼品ごとに作成してください。
※セット品で個々の品に販売実績がある場合、本書を個別に作成してください。
※変更の場合は、二重枠内と変更部分のみ記載し、前回の申請書を添付してください。</v>
      </c>
      <c r="C197" s="69"/>
      <c r="D197" s="69"/>
      <c r="E197" s="69"/>
      <c r="F197" s="69"/>
      <c r="G197" s="69"/>
      <c r="H197" s="69"/>
      <c r="I197" s="69"/>
      <c r="J197" s="69"/>
      <c r="K197" s="17"/>
      <c r="L197" s="60"/>
      <c r="P197" s="22"/>
      <c r="Q197" s="22"/>
      <c r="R197" s="22"/>
      <c r="S197" s="22"/>
      <c r="T197" s="22"/>
      <c r="U197" s="22"/>
      <c r="V197" s="22"/>
    </row>
    <row r="198" spans="1:22" ht="18" customHeight="1" thickBot="1" x14ac:dyDescent="0.2">
      <c r="B198" s="69"/>
      <c r="C198" s="69"/>
      <c r="D198" s="69"/>
      <c r="E198" s="69"/>
      <c r="F198" s="69"/>
      <c r="G198" s="69"/>
      <c r="H198" s="69"/>
      <c r="I198" s="69"/>
      <c r="J198" s="69"/>
      <c r="K198" s="26" t="s">
        <v>145</v>
      </c>
      <c r="L198" s="25" t="str">
        <f>IF(A193&gt;'様式２ 返礼品明細(No.21～30) '!$L$6,"",'様式２ 返礼品明細(No.21～30) '!$L$6)</f>
        <v/>
      </c>
      <c r="N198" s="30" t="s">
        <v>146</v>
      </c>
      <c r="O198" s="67" t="s">
        <v>147</v>
      </c>
      <c r="P198" s="68"/>
      <c r="Q198" s="68"/>
      <c r="R198" s="68"/>
      <c r="S198" s="68"/>
      <c r="T198" s="68"/>
      <c r="U198" s="68"/>
      <c r="V198" s="68"/>
    </row>
    <row r="199" spans="1:22" ht="20.100000000000001" customHeight="1" thickTop="1" thickBot="1" x14ac:dyDescent="0.45">
      <c r="B199" s="85" t="s">
        <v>68</v>
      </c>
      <c r="C199" s="115"/>
      <c r="D199" s="115"/>
      <c r="E199" s="147"/>
      <c r="F199" s="148"/>
      <c r="G199" s="148"/>
      <c r="H199" s="149"/>
      <c r="I199" s="46" t="s">
        <v>158</v>
      </c>
      <c r="J199" s="144"/>
      <c r="K199" s="145"/>
      <c r="L199" s="146"/>
      <c r="P199" s="22"/>
      <c r="Q199" s="22"/>
      <c r="R199" s="22"/>
      <c r="S199" s="22"/>
      <c r="T199" s="22"/>
      <c r="U199" s="22"/>
      <c r="V199" s="22"/>
    </row>
    <row r="200" spans="1:22" ht="20.100000000000001" customHeight="1" thickTop="1" x14ac:dyDescent="0.4">
      <c r="B200" s="136" t="s">
        <v>166</v>
      </c>
      <c r="C200" s="110"/>
      <c r="D200" s="138"/>
      <c r="E200" s="47" t="s">
        <v>167</v>
      </c>
      <c r="F200" s="151"/>
      <c r="G200" s="151"/>
      <c r="H200" s="151"/>
      <c r="I200" s="38" t="s">
        <v>170</v>
      </c>
      <c r="J200" s="150"/>
      <c r="K200" s="80"/>
      <c r="L200" s="81"/>
      <c r="P200" s="22"/>
      <c r="Q200" s="22"/>
      <c r="R200" s="22"/>
      <c r="S200" s="22"/>
      <c r="T200" s="22"/>
      <c r="U200" s="22"/>
      <c r="V200" s="22"/>
    </row>
    <row r="201" spans="1:22" ht="20.100000000000001" customHeight="1" thickBot="1" x14ac:dyDescent="0.45">
      <c r="B201" s="136" t="s">
        <v>176</v>
      </c>
      <c r="C201" s="110"/>
      <c r="D201" s="138"/>
      <c r="E201" s="142"/>
      <c r="F201" s="143"/>
      <c r="G201" s="143"/>
      <c r="H201" s="143"/>
      <c r="I201" s="143"/>
      <c r="J201" s="48" t="s">
        <v>181</v>
      </c>
      <c r="K201" s="65"/>
      <c r="L201" s="40"/>
      <c r="N201" s="36" t="s">
        <v>177</v>
      </c>
      <c r="O201" s="23" t="s">
        <v>178</v>
      </c>
      <c r="P201" s="22"/>
      <c r="Q201" s="22"/>
      <c r="R201" s="22"/>
      <c r="S201" s="22"/>
      <c r="T201" s="22"/>
      <c r="U201" s="22"/>
      <c r="V201" s="22"/>
    </row>
    <row r="202" spans="1:22" ht="20.100000000000001" customHeight="1" thickTop="1" thickBot="1" x14ac:dyDescent="0.45">
      <c r="B202" s="122" t="s">
        <v>108</v>
      </c>
      <c r="C202" s="123"/>
      <c r="D202" s="123"/>
      <c r="E202" s="49" t="s">
        <v>168</v>
      </c>
      <c r="F202" s="50" t="str">
        <f>IF(E202="変　更","変更理由","")</f>
        <v/>
      </c>
      <c r="G202" s="134"/>
      <c r="H202" s="134"/>
      <c r="I202" s="134"/>
      <c r="J202" s="134"/>
      <c r="K202" s="134"/>
      <c r="L202" s="135"/>
      <c r="N202" s="36" t="s">
        <v>108</v>
      </c>
      <c r="O202" s="41" t="s">
        <v>116</v>
      </c>
      <c r="P202" s="64"/>
      <c r="Q202" s="64"/>
      <c r="R202" s="64"/>
      <c r="S202" s="64"/>
      <c r="T202" s="64"/>
      <c r="U202" s="64"/>
      <c r="V202" s="64"/>
    </row>
    <row r="203" spans="1:22" ht="16.5" customHeight="1" x14ac:dyDescent="0.4">
      <c r="B203" s="124" t="s">
        <v>111</v>
      </c>
      <c r="C203" s="125"/>
      <c r="D203" s="125"/>
      <c r="E203" s="126"/>
      <c r="F203" s="126"/>
      <c r="G203" s="126"/>
      <c r="H203" s="126"/>
      <c r="I203" s="126"/>
      <c r="J203" s="126"/>
      <c r="K203" s="126"/>
      <c r="L203" s="127"/>
      <c r="N203" s="61"/>
      <c r="O203" s="64"/>
      <c r="P203" s="64"/>
      <c r="Q203" s="64"/>
      <c r="R203" s="64"/>
      <c r="S203" s="64"/>
      <c r="T203" s="64"/>
      <c r="U203" s="64"/>
      <c r="V203" s="64"/>
    </row>
    <row r="204" spans="1:22" ht="51.75" customHeight="1" thickBot="1" x14ac:dyDescent="0.45">
      <c r="B204" s="128" t="s">
        <v>199</v>
      </c>
      <c r="C204" s="129"/>
      <c r="D204" s="130" t="str">
        <f>VLOOKUP(B204,'地場産品基準、関連資料'!$A$3:$B$16,2,FALSE)</f>
        <v>　　　</v>
      </c>
      <c r="E204" s="131"/>
      <c r="F204" s="132"/>
      <c r="G204" s="132"/>
      <c r="H204" s="132"/>
      <c r="I204" s="132"/>
      <c r="J204" s="132"/>
      <c r="K204" s="132"/>
      <c r="L204" s="133"/>
      <c r="N204" s="36" t="s">
        <v>139</v>
      </c>
      <c r="O204" s="161" t="s">
        <v>153</v>
      </c>
      <c r="P204" s="162"/>
      <c r="Q204" s="162"/>
      <c r="R204" s="162"/>
      <c r="S204" s="162"/>
      <c r="T204" s="162"/>
      <c r="U204" s="162"/>
      <c r="V204" s="162"/>
    </row>
    <row r="205" spans="1:22" ht="14.1" customHeight="1" thickTop="1" x14ac:dyDescent="0.4">
      <c r="B205" s="85" t="s">
        <v>0</v>
      </c>
      <c r="C205" s="86"/>
      <c r="D205" s="87"/>
      <c r="E205" s="88"/>
      <c r="F205" s="119" t="s">
        <v>43</v>
      </c>
      <c r="G205" s="120"/>
      <c r="H205" s="120"/>
      <c r="I205" s="120"/>
      <c r="J205" s="120"/>
      <c r="K205" s="120"/>
      <c r="L205" s="121"/>
      <c r="O205" s="23" t="s">
        <v>162</v>
      </c>
      <c r="P205" s="22"/>
      <c r="Q205" s="22"/>
      <c r="R205" s="22"/>
      <c r="S205" s="22"/>
      <c r="T205" s="22"/>
      <c r="U205" s="22"/>
      <c r="V205" s="22"/>
    </row>
    <row r="206" spans="1:22" ht="20.100000000000001" customHeight="1" thickBot="1" x14ac:dyDescent="0.45">
      <c r="B206" s="94" t="s">
        <v>1</v>
      </c>
      <c r="C206" s="95"/>
      <c r="D206" s="95"/>
      <c r="E206" s="96"/>
      <c r="F206" s="116"/>
      <c r="G206" s="117"/>
      <c r="H206" s="117"/>
      <c r="I206" s="117"/>
      <c r="J206" s="117"/>
      <c r="K206" s="117"/>
      <c r="L206" s="118"/>
      <c r="N206" s="36" t="s">
        <v>1</v>
      </c>
      <c r="O206" s="23" t="s">
        <v>160</v>
      </c>
      <c r="P206" s="22"/>
      <c r="Q206" s="22"/>
      <c r="R206" s="22"/>
      <c r="S206" s="22"/>
      <c r="T206" s="22"/>
      <c r="U206" s="22"/>
      <c r="V206" s="22"/>
    </row>
    <row r="207" spans="1:22" ht="20.100000000000001" customHeight="1" thickTop="1" x14ac:dyDescent="0.4">
      <c r="B207" s="136" t="s">
        <v>2</v>
      </c>
      <c r="C207" s="137"/>
      <c r="D207" s="137"/>
      <c r="E207" s="138"/>
      <c r="F207" s="97"/>
      <c r="G207" s="97"/>
      <c r="H207" s="97"/>
      <c r="I207" s="97"/>
      <c r="J207" s="97"/>
      <c r="K207" s="97"/>
      <c r="L207" s="98"/>
      <c r="N207" s="36" t="s">
        <v>163</v>
      </c>
      <c r="O207" s="23" t="s">
        <v>161</v>
      </c>
      <c r="P207" s="22"/>
      <c r="Q207" s="22"/>
      <c r="R207" s="22"/>
      <c r="S207" s="22"/>
      <c r="T207" s="22"/>
      <c r="U207" s="22"/>
      <c r="V207" s="22"/>
    </row>
    <row r="208" spans="1:22" ht="24" customHeight="1" x14ac:dyDescent="0.4">
      <c r="B208" s="92" t="s">
        <v>40</v>
      </c>
      <c r="C208" s="137"/>
      <c r="D208" s="137"/>
      <c r="E208" s="138"/>
      <c r="F208" s="114"/>
      <c r="G208" s="166"/>
      <c r="H208" s="112" t="s">
        <v>41</v>
      </c>
      <c r="I208" s="163"/>
      <c r="J208" s="164"/>
      <c r="K208" s="164"/>
      <c r="L208" s="165"/>
      <c r="N208" s="36" t="s">
        <v>140</v>
      </c>
      <c r="O208" s="23" t="s">
        <v>117</v>
      </c>
      <c r="P208" s="22"/>
      <c r="Q208" s="22"/>
      <c r="R208" s="22"/>
      <c r="S208" s="22"/>
      <c r="T208" s="22"/>
      <c r="U208" s="22"/>
      <c r="V208" s="22"/>
    </row>
    <row r="209" spans="2:22" ht="23.1" customHeight="1" x14ac:dyDescent="0.4">
      <c r="B209" s="136" t="s">
        <v>3</v>
      </c>
      <c r="C209" s="137"/>
      <c r="D209" s="137"/>
      <c r="E209" s="138"/>
      <c r="F209" s="114"/>
      <c r="G209" s="110"/>
      <c r="H209" s="112" t="s">
        <v>182</v>
      </c>
      <c r="I209" s="113"/>
      <c r="J209" s="139"/>
      <c r="K209" s="139"/>
      <c r="L209" s="140"/>
      <c r="N209" s="36" t="s">
        <v>141</v>
      </c>
      <c r="O209" s="23" t="s">
        <v>118</v>
      </c>
      <c r="P209" s="22"/>
      <c r="Q209" s="22"/>
      <c r="R209" s="22"/>
      <c r="S209" s="22"/>
      <c r="T209" s="22"/>
      <c r="U209" s="22"/>
      <c r="V209" s="22"/>
    </row>
    <row r="210" spans="2:22" ht="20.100000000000001" customHeight="1" x14ac:dyDescent="0.4">
      <c r="B210" s="136" t="s">
        <v>37</v>
      </c>
      <c r="C210" s="137"/>
      <c r="D210" s="137"/>
      <c r="E210" s="138"/>
      <c r="F210" s="141"/>
      <c r="G210" s="110"/>
      <c r="H210" s="112" t="s">
        <v>134</v>
      </c>
      <c r="I210" s="113"/>
      <c r="J210" s="114"/>
      <c r="K210" s="114"/>
      <c r="L210" s="100"/>
      <c r="N210" s="62" t="s">
        <v>172</v>
      </c>
      <c r="O210" s="23" t="s">
        <v>119</v>
      </c>
      <c r="Q210" s="22"/>
      <c r="R210" s="22"/>
      <c r="S210" s="22"/>
      <c r="T210" s="22"/>
      <c r="U210" s="22"/>
      <c r="V210" s="22"/>
    </row>
    <row r="211" spans="2:22" ht="24" customHeight="1" x14ac:dyDescent="0.4">
      <c r="B211" s="92" t="s">
        <v>110</v>
      </c>
      <c r="C211" s="80"/>
      <c r="D211" s="80"/>
      <c r="E211" s="93"/>
      <c r="F211" s="99"/>
      <c r="G211" s="110"/>
      <c r="H211" s="112" t="s">
        <v>69</v>
      </c>
      <c r="I211" s="138"/>
      <c r="J211" s="99"/>
      <c r="K211" s="99"/>
      <c r="L211" s="100"/>
      <c r="N211" s="36" t="s">
        <v>174</v>
      </c>
      <c r="O211" s="23" t="s">
        <v>175</v>
      </c>
      <c r="P211" s="63"/>
      <c r="Q211" s="63"/>
      <c r="R211" s="63"/>
      <c r="S211" s="63"/>
      <c r="T211" s="63"/>
      <c r="U211" s="63"/>
      <c r="V211" s="63"/>
    </row>
    <row r="212" spans="2:22" ht="24" customHeight="1" x14ac:dyDescent="0.4">
      <c r="B212" s="92" t="s">
        <v>157</v>
      </c>
      <c r="C212" s="137"/>
      <c r="D212" s="137"/>
      <c r="E212" s="138"/>
      <c r="F212" s="114"/>
      <c r="G212" s="110"/>
      <c r="H212" s="110"/>
      <c r="I212" s="110"/>
      <c r="J212" s="110"/>
      <c r="K212" s="110"/>
      <c r="L212" s="100"/>
      <c r="N212" s="62" t="s">
        <v>171</v>
      </c>
      <c r="O212" s="105" t="s">
        <v>137</v>
      </c>
      <c r="P212" s="68"/>
      <c r="Q212" s="68"/>
      <c r="R212" s="68"/>
      <c r="S212" s="68"/>
      <c r="T212" s="68"/>
      <c r="U212" s="68"/>
      <c r="V212" s="68"/>
    </row>
    <row r="213" spans="2:22" ht="30" customHeight="1" x14ac:dyDescent="0.4">
      <c r="B213" s="89" t="s">
        <v>148</v>
      </c>
      <c r="C213" s="90"/>
      <c r="D213" s="90"/>
      <c r="E213" s="91"/>
      <c r="F213" s="158"/>
      <c r="G213" s="159"/>
      <c r="H213" s="159"/>
      <c r="I213" s="159"/>
      <c r="J213" s="159"/>
      <c r="K213" s="159"/>
      <c r="L213" s="160"/>
      <c r="O213" s="68"/>
      <c r="P213" s="68"/>
      <c r="Q213" s="68"/>
      <c r="R213" s="68"/>
      <c r="S213" s="68"/>
      <c r="T213" s="68"/>
      <c r="U213" s="68"/>
      <c r="V213" s="68"/>
    </row>
    <row r="214" spans="2:22" ht="20.100000000000001" customHeight="1" x14ac:dyDescent="0.4">
      <c r="B214" s="152" t="s">
        <v>165</v>
      </c>
      <c r="C214" s="153"/>
      <c r="D214" s="153"/>
      <c r="E214" s="154"/>
      <c r="F214" s="155" t="s">
        <v>164</v>
      </c>
      <c r="G214" s="156"/>
      <c r="H214" s="156"/>
      <c r="I214" s="156"/>
      <c r="J214" s="156"/>
      <c r="K214" s="156"/>
      <c r="L214" s="157"/>
      <c r="O214" s="68"/>
      <c r="P214" s="68"/>
      <c r="Q214" s="68"/>
      <c r="R214" s="68"/>
      <c r="S214" s="68"/>
      <c r="T214" s="68"/>
      <c r="U214" s="68"/>
      <c r="V214" s="68"/>
    </row>
    <row r="215" spans="2:22" ht="20.100000000000001" customHeight="1" thickBot="1" x14ac:dyDescent="0.45">
      <c r="B215" s="101" t="s">
        <v>173</v>
      </c>
      <c r="C215" s="102"/>
      <c r="D215" s="102"/>
      <c r="E215" s="102"/>
      <c r="F215" s="103"/>
      <c r="G215" s="103"/>
      <c r="H215" s="103"/>
      <c r="I215" s="103"/>
      <c r="J215" s="103"/>
      <c r="K215" s="103"/>
      <c r="L215" s="104"/>
      <c r="N215" s="36" t="s">
        <v>142</v>
      </c>
      <c r="O215" s="23" t="s">
        <v>122</v>
      </c>
      <c r="P215" s="22"/>
      <c r="Q215" s="22"/>
      <c r="R215" s="22"/>
      <c r="S215" s="22"/>
      <c r="T215" s="22"/>
      <c r="U215" s="22"/>
      <c r="V215" s="22"/>
    </row>
    <row r="216" spans="2:22" ht="6" customHeight="1" thickBot="1" x14ac:dyDescent="0.45">
      <c r="P216" s="22"/>
      <c r="Q216" s="22"/>
      <c r="R216" s="22"/>
      <c r="S216" s="22"/>
      <c r="T216" s="22"/>
      <c r="U216" s="22"/>
      <c r="V216" s="22"/>
    </row>
    <row r="217" spans="2:22" ht="20.100000000000001" customHeight="1" x14ac:dyDescent="0.4">
      <c r="B217" s="107" t="str">
        <f t="shared" ref="B217" si="11">$B$25</f>
        <v xml:space="preserve"> 返礼品の詳細を把握させていただくため、以下の問いに回答を記載願います。</v>
      </c>
      <c r="C217" s="167"/>
      <c r="D217" s="167"/>
      <c r="E217" s="167"/>
      <c r="F217" s="167"/>
      <c r="G217" s="167"/>
      <c r="H217" s="167"/>
      <c r="I217" s="167"/>
      <c r="J217" s="167"/>
      <c r="K217" s="167"/>
      <c r="L217" s="168"/>
      <c r="P217" s="21"/>
      <c r="Q217" s="21"/>
      <c r="R217" s="21"/>
      <c r="S217" s="21"/>
      <c r="T217" s="21"/>
      <c r="U217" s="21"/>
      <c r="V217" s="21"/>
    </row>
    <row r="218" spans="2:22" ht="50.1" customHeight="1" x14ac:dyDescent="0.4">
      <c r="B218" s="15" t="s">
        <v>53</v>
      </c>
      <c r="C218" s="76" t="e">
        <f>VLOOKUP(B204,'地場産品基準、関連資料'!$A$3:$F$15,4,FALSE)</f>
        <v>#N/A</v>
      </c>
      <c r="D218" s="171"/>
      <c r="E218" s="171"/>
      <c r="F218" s="171"/>
      <c r="G218" s="171"/>
      <c r="H218" s="171"/>
      <c r="I218" s="171"/>
      <c r="J218" s="171"/>
      <c r="K218" s="171"/>
      <c r="L218" s="172"/>
      <c r="N218" s="70" t="s">
        <v>78</v>
      </c>
      <c r="O218" s="105" t="e">
        <f>VLOOKUP(B204,'地場産品基準、関連資料'!$A$3:$J$15,8,FALSE)</f>
        <v>#N/A</v>
      </c>
      <c r="P218" s="73"/>
      <c r="Q218" s="73"/>
      <c r="R218" s="73"/>
      <c r="S218" s="73"/>
      <c r="T218" s="73"/>
      <c r="U218" s="73"/>
      <c r="V218" s="73"/>
    </row>
    <row r="219" spans="2:22" ht="45" customHeight="1" x14ac:dyDescent="0.4">
      <c r="B219" s="15" t="s">
        <v>50</v>
      </c>
      <c r="C219" s="106"/>
      <c r="D219" s="175"/>
      <c r="E219" s="175"/>
      <c r="F219" s="175"/>
      <c r="G219" s="175"/>
      <c r="H219" s="175"/>
      <c r="I219" s="175"/>
      <c r="J219" s="175"/>
      <c r="K219" s="175"/>
      <c r="L219" s="176"/>
      <c r="N219" s="71"/>
      <c r="O219" s="73"/>
      <c r="P219" s="73"/>
      <c r="Q219" s="73"/>
      <c r="R219" s="73"/>
      <c r="S219" s="73"/>
      <c r="T219" s="73"/>
      <c r="U219" s="73"/>
      <c r="V219" s="73"/>
    </row>
    <row r="220" spans="2:22" ht="50.1" customHeight="1" x14ac:dyDescent="0.4">
      <c r="B220" s="15" t="s">
        <v>54</v>
      </c>
      <c r="C220" s="76" t="e">
        <f>VLOOKUP(B204,'地場産品基準、関連資料'!$A$3:$F$15,5,FALSE)</f>
        <v>#N/A</v>
      </c>
      <c r="D220" s="171"/>
      <c r="E220" s="171"/>
      <c r="F220" s="171"/>
      <c r="G220" s="171"/>
      <c r="H220" s="171"/>
      <c r="I220" s="171"/>
      <c r="J220" s="171"/>
      <c r="K220" s="171"/>
      <c r="L220" s="172"/>
      <c r="M220" s="17"/>
      <c r="N220" s="70" t="s">
        <v>79</v>
      </c>
      <c r="O220" s="72" t="e">
        <f>VLOOKUP(B204,'地場産品基準、関連資料'!$A$3:$J$15,9,FALSE)</f>
        <v>#N/A</v>
      </c>
      <c r="P220" s="73"/>
      <c r="Q220" s="73"/>
      <c r="R220" s="73"/>
      <c r="S220" s="73"/>
      <c r="T220" s="73"/>
      <c r="U220" s="73"/>
      <c r="V220" s="73"/>
    </row>
    <row r="221" spans="2:22" ht="45" customHeight="1" x14ac:dyDescent="0.4">
      <c r="B221" s="15" t="s">
        <v>50</v>
      </c>
      <c r="C221" s="79"/>
      <c r="D221" s="169"/>
      <c r="E221" s="169"/>
      <c r="F221" s="169"/>
      <c r="G221" s="169"/>
      <c r="H221" s="169"/>
      <c r="I221" s="169"/>
      <c r="J221" s="169"/>
      <c r="K221" s="169"/>
      <c r="L221" s="170"/>
      <c r="N221" s="71"/>
      <c r="O221" s="73"/>
      <c r="P221" s="73"/>
      <c r="Q221" s="73"/>
      <c r="R221" s="73"/>
      <c r="S221" s="73"/>
      <c r="T221" s="73"/>
      <c r="U221" s="73"/>
      <c r="V221" s="73"/>
    </row>
    <row r="222" spans="2:22" ht="49.5" customHeight="1" x14ac:dyDescent="0.4">
      <c r="B222" s="15" t="s">
        <v>55</v>
      </c>
      <c r="C222" s="76" t="e">
        <f>VLOOKUP(B204,'地場産品基準、関連資料'!$A$3:$F$15,6,FALSE)</f>
        <v>#N/A</v>
      </c>
      <c r="D222" s="171"/>
      <c r="E222" s="171"/>
      <c r="F222" s="171"/>
      <c r="G222" s="171"/>
      <c r="H222" s="171"/>
      <c r="I222" s="171"/>
      <c r="J222" s="171"/>
      <c r="K222" s="171"/>
      <c r="L222" s="172"/>
      <c r="M222" s="17"/>
      <c r="N222" s="70" t="s">
        <v>80</v>
      </c>
      <c r="O222" s="72" t="e">
        <f>VLOOKUP(B204,'地場産品基準、関連資料'!$A$3:$J$15,10,FALSE)</f>
        <v>#N/A</v>
      </c>
      <c r="P222" s="74"/>
      <c r="Q222" s="74"/>
      <c r="R222" s="74"/>
      <c r="S222" s="74"/>
      <c r="T222" s="74"/>
      <c r="U222" s="75"/>
      <c r="V222" s="75"/>
    </row>
    <row r="223" spans="2:22" ht="45" customHeight="1" thickBot="1" x14ac:dyDescent="0.45">
      <c r="B223" s="16" t="s">
        <v>50</v>
      </c>
      <c r="C223" s="82"/>
      <c r="D223" s="173"/>
      <c r="E223" s="173"/>
      <c r="F223" s="173"/>
      <c r="G223" s="173"/>
      <c r="H223" s="173"/>
      <c r="I223" s="173"/>
      <c r="J223" s="173"/>
      <c r="K223" s="173"/>
      <c r="L223" s="174"/>
      <c r="N223" s="71"/>
      <c r="O223" s="75"/>
      <c r="P223" s="75"/>
      <c r="Q223" s="75"/>
      <c r="R223" s="75"/>
      <c r="S223" s="75"/>
      <c r="T223" s="75"/>
      <c r="U223" s="75"/>
      <c r="V223" s="75"/>
    </row>
    <row r="225" spans="1:22" ht="15" customHeight="1" x14ac:dyDescent="0.4">
      <c r="A225" s="27">
        <f>+A193+1</f>
        <v>28</v>
      </c>
      <c r="K225" s="111" t="str">
        <f>IF(A225&gt;$L$6," ",A225&amp;"/"&amp;L230)</f>
        <v>28/</v>
      </c>
      <c r="L225" s="111"/>
      <c r="N225" s="23" t="s">
        <v>149</v>
      </c>
      <c r="P225" s="22"/>
      <c r="Q225" s="22"/>
      <c r="R225" s="22"/>
      <c r="S225" s="22"/>
      <c r="T225" s="22"/>
      <c r="U225" s="22"/>
      <c r="V225" s="22"/>
    </row>
    <row r="226" spans="1:22" ht="9.75" customHeight="1" x14ac:dyDescent="0.4">
      <c r="P226" s="22"/>
      <c r="Q226" s="22"/>
      <c r="R226" s="22"/>
      <c r="S226" s="22"/>
      <c r="T226" s="22"/>
      <c r="U226" s="22"/>
      <c r="V226" s="22"/>
    </row>
    <row r="227" spans="1:22" ht="15" customHeight="1" x14ac:dyDescent="0.4">
      <c r="C227" s="19"/>
      <c r="D227" s="19"/>
      <c r="E227" s="19"/>
      <c r="F227" s="19"/>
      <c r="G227" s="24" t="s">
        <v>107</v>
      </c>
      <c r="H227" s="19"/>
      <c r="I227" s="19"/>
      <c r="J227" s="19"/>
      <c r="K227" s="19"/>
      <c r="L227" s="19"/>
      <c r="P227" s="22"/>
      <c r="Q227" s="22"/>
      <c r="R227" s="22"/>
      <c r="S227" s="22"/>
      <c r="T227" s="22"/>
      <c r="U227" s="22"/>
      <c r="V227" s="22"/>
    </row>
    <row r="228" spans="1:22" ht="15" customHeight="1" x14ac:dyDescent="0.15">
      <c r="B228" s="19"/>
      <c r="C228" s="19"/>
      <c r="D228" s="19"/>
      <c r="E228" s="19"/>
      <c r="F228" s="19"/>
      <c r="G228" s="19"/>
      <c r="H228" s="19"/>
      <c r="I228" s="19"/>
      <c r="J228" s="177">
        <f>IF(A225&gt;$L$6," ",'様式２ 返礼品明細(No.21～30) '!$J$4)</f>
        <v>45961</v>
      </c>
      <c r="K228" s="178">
        <f>IF(K230="","",'様式２ 返礼品明細(No.21～30) '!$J$4)</f>
        <v>45961</v>
      </c>
      <c r="L228" s="178" t="str">
        <f>IF(L230="","",'様式２ 返礼品明細(No.21～30) '!$J$4)</f>
        <v/>
      </c>
      <c r="P228" s="22"/>
      <c r="Q228" s="22"/>
      <c r="R228" s="22"/>
      <c r="S228" s="22"/>
      <c r="T228" s="22"/>
      <c r="U228" s="22"/>
      <c r="V228" s="22"/>
    </row>
    <row r="229" spans="1:22" ht="27" customHeight="1" x14ac:dyDescent="0.15">
      <c r="B229" s="69" t="str">
        <f t="shared" ref="B229" si="12">$B$5</f>
        <v>※この申請書はお礼品ごとに作成してください。
※セット品で個々の品に販売実績がある場合、本書を個別に作成してください。
※変更の場合は、二重枠内と変更部分のみ記載し、前回の申請書を添付してください。</v>
      </c>
      <c r="C229" s="68"/>
      <c r="D229" s="68"/>
      <c r="E229" s="68"/>
      <c r="F229" s="68"/>
      <c r="G229" s="68"/>
      <c r="H229" s="68"/>
      <c r="I229" s="68"/>
      <c r="J229" s="68"/>
      <c r="K229" s="17"/>
      <c r="L229" s="60"/>
      <c r="P229" s="22"/>
      <c r="Q229" s="22"/>
      <c r="R229" s="22"/>
      <c r="S229" s="22"/>
      <c r="T229" s="22"/>
      <c r="U229" s="22"/>
      <c r="V229" s="22"/>
    </row>
    <row r="230" spans="1:22" ht="18" customHeight="1" thickBot="1" x14ac:dyDescent="0.2">
      <c r="B230" s="68"/>
      <c r="C230" s="68"/>
      <c r="D230" s="68"/>
      <c r="E230" s="68"/>
      <c r="F230" s="68"/>
      <c r="G230" s="68"/>
      <c r="H230" s="68"/>
      <c r="I230" s="68"/>
      <c r="J230" s="68"/>
      <c r="K230" s="26" t="s">
        <v>145</v>
      </c>
      <c r="L230" s="25" t="str">
        <f>IF(A225&gt;'様式２ 返礼品明細(No.21～30) '!$L$6,"",'様式２ 返礼品明細(No.21～30) '!$L$6)</f>
        <v/>
      </c>
      <c r="N230" s="30" t="s">
        <v>146</v>
      </c>
      <c r="O230" s="67" t="s">
        <v>147</v>
      </c>
      <c r="P230" s="68"/>
      <c r="Q230" s="68"/>
      <c r="R230" s="68"/>
      <c r="S230" s="68"/>
      <c r="T230" s="68"/>
      <c r="U230" s="68"/>
      <c r="V230" s="68"/>
    </row>
    <row r="231" spans="1:22" ht="20.100000000000001" customHeight="1" thickTop="1" thickBot="1" x14ac:dyDescent="0.45">
      <c r="B231" s="85" t="s">
        <v>68</v>
      </c>
      <c r="C231" s="115"/>
      <c r="D231" s="115"/>
      <c r="E231" s="147"/>
      <c r="F231" s="148"/>
      <c r="G231" s="148"/>
      <c r="H231" s="149"/>
      <c r="I231" s="46" t="s">
        <v>158</v>
      </c>
      <c r="J231" s="144"/>
      <c r="K231" s="145"/>
      <c r="L231" s="146"/>
      <c r="P231" s="22"/>
      <c r="Q231" s="22"/>
      <c r="R231" s="22"/>
      <c r="S231" s="22"/>
      <c r="T231" s="22"/>
      <c r="U231" s="22"/>
      <c r="V231" s="22"/>
    </row>
    <row r="232" spans="1:22" ht="20.100000000000001" customHeight="1" thickTop="1" x14ac:dyDescent="0.4">
      <c r="B232" s="136" t="s">
        <v>166</v>
      </c>
      <c r="C232" s="110"/>
      <c r="D232" s="138"/>
      <c r="E232" s="47" t="s">
        <v>167</v>
      </c>
      <c r="F232" s="151"/>
      <c r="G232" s="151"/>
      <c r="H232" s="151"/>
      <c r="I232" s="38" t="s">
        <v>170</v>
      </c>
      <c r="J232" s="150"/>
      <c r="K232" s="80"/>
      <c r="L232" s="81"/>
      <c r="P232" s="22"/>
      <c r="Q232" s="22"/>
      <c r="R232" s="22"/>
      <c r="S232" s="22"/>
      <c r="T232" s="22"/>
      <c r="U232" s="22"/>
      <c r="V232" s="22"/>
    </row>
    <row r="233" spans="1:22" ht="20.100000000000001" customHeight="1" thickBot="1" x14ac:dyDescent="0.45">
      <c r="B233" s="136" t="s">
        <v>176</v>
      </c>
      <c r="C233" s="110"/>
      <c r="D233" s="138"/>
      <c r="E233" s="142"/>
      <c r="F233" s="143"/>
      <c r="G233" s="143"/>
      <c r="H233" s="143"/>
      <c r="I233" s="143"/>
      <c r="J233" s="48" t="s">
        <v>181</v>
      </c>
      <c r="K233" s="65"/>
      <c r="L233" s="40"/>
      <c r="N233" s="36" t="s">
        <v>177</v>
      </c>
      <c r="O233" s="23" t="s">
        <v>178</v>
      </c>
      <c r="P233" s="22"/>
      <c r="Q233" s="22"/>
      <c r="R233" s="22"/>
      <c r="S233" s="22"/>
      <c r="T233" s="22"/>
      <c r="U233" s="22"/>
      <c r="V233" s="22"/>
    </row>
    <row r="234" spans="1:22" ht="20.100000000000001" customHeight="1" thickTop="1" thickBot="1" x14ac:dyDescent="0.45">
      <c r="B234" s="122" t="s">
        <v>108</v>
      </c>
      <c r="C234" s="123"/>
      <c r="D234" s="123"/>
      <c r="E234" s="49" t="s">
        <v>168</v>
      </c>
      <c r="F234" s="50" t="str">
        <f>IF(E234="変　更","変更理由","")</f>
        <v/>
      </c>
      <c r="G234" s="134"/>
      <c r="H234" s="134"/>
      <c r="I234" s="134"/>
      <c r="J234" s="134"/>
      <c r="K234" s="134"/>
      <c r="L234" s="135"/>
      <c r="N234" s="36" t="s">
        <v>108</v>
      </c>
      <c r="O234" s="41" t="s">
        <v>116</v>
      </c>
      <c r="P234" s="64"/>
      <c r="Q234" s="64"/>
      <c r="R234" s="64"/>
      <c r="S234" s="64"/>
      <c r="T234" s="64"/>
      <c r="U234" s="64"/>
      <c r="V234" s="64"/>
    </row>
    <row r="235" spans="1:22" ht="16.5" customHeight="1" x14ac:dyDescent="0.4">
      <c r="B235" s="124" t="s">
        <v>111</v>
      </c>
      <c r="C235" s="125"/>
      <c r="D235" s="125"/>
      <c r="E235" s="126"/>
      <c r="F235" s="126"/>
      <c r="G235" s="126"/>
      <c r="H235" s="126"/>
      <c r="I235" s="126"/>
      <c r="J235" s="126"/>
      <c r="K235" s="126"/>
      <c r="L235" s="127"/>
      <c r="N235" s="61"/>
      <c r="O235" s="64"/>
      <c r="P235" s="64"/>
      <c r="Q235" s="64"/>
      <c r="R235" s="64"/>
      <c r="S235" s="64"/>
      <c r="T235" s="64"/>
      <c r="U235" s="64"/>
      <c r="V235" s="64"/>
    </row>
    <row r="236" spans="1:22" ht="51.75" customHeight="1" thickBot="1" x14ac:dyDescent="0.45">
      <c r="B236" s="128" t="s">
        <v>199</v>
      </c>
      <c r="C236" s="129"/>
      <c r="D236" s="130" t="str">
        <f>VLOOKUP(B236,'地場産品基準、関連資料'!$A$3:$B$16,2,FALSE)</f>
        <v>　　　</v>
      </c>
      <c r="E236" s="131"/>
      <c r="F236" s="132"/>
      <c r="G236" s="132"/>
      <c r="H236" s="132"/>
      <c r="I236" s="132"/>
      <c r="J236" s="132"/>
      <c r="K236" s="132"/>
      <c r="L236" s="133"/>
      <c r="N236" s="36" t="s">
        <v>139</v>
      </c>
      <c r="O236" s="161" t="s">
        <v>153</v>
      </c>
      <c r="P236" s="162"/>
      <c r="Q236" s="162"/>
      <c r="R236" s="162"/>
      <c r="S236" s="162"/>
      <c r="T236" s="162"/>
      <c r="U236" s="162"/>
      <c r="V236" s="162"/>
    </row>
    <row r="237" spans="1:22" ht="14.1" customHeight="1" thickTop="1" x14ac:dyDescent="0.4">
      <c r="B237" s="85" t="s">
        <v>0</v>
      </c>
      <c r="C237" s="86"/>
      <c r="D237" s="87"/>
      <c r="E237" s="88"/>
      <c r="F237" s="119" t="s">
        <v>43</v>
      </c>
      <c r="G237" s="120"/>
      <c r="H237" s="120"/>
      <c r="I237" s="120"/>
      <c r="J237" s="120"/>
      <c r="K237" s="120"/>
      <c r="L237" s="121"/>
      <c r="O237" s="23" t="s">
        <v>162</v>
      </c>
      <c r="P237" s="22"/>
      <c r="Q237" s="22"/>
      <c r="R237" s="22"/>
      <c r="S237" s="22"/>
      <c r="T237" s="22"/>
      <c r="U237" s="22"/>
      <c r="V237" s="22"/>
    </row>
    <row r="238" spans="1:22" ht="20.100000000000001" customHeight="1" thickBot="1" x14ac:dyDescent="0.45">
      <c r="B238" s="94" t="s">
        <v>1</v>
      </c>
      <c r="C238" s="95"/>
      <c r="D238" s="95"/>
      <c r="E238" s="96"/>
      <c r="F238" s="116"/>
      <c r="G238" s="117"/>
      <c r="H238" s="117"/>
      <c r="I238" s="117"/>
      <c r="J238" s="117"/>
      <c r="K238" s="117"/>
      <c r="L238" s="118"/>
      <c r="N238" s="36" t="s">
        <v>1</v>
      </c>
      <c r="O238" s="23" t="s">
        <v>160</v>
      </c>
      <c r="P238" s="22"/>
      <c r="Q238" s="22"/>
      <c r="R238" s="22"/>
      <c r="S238" s="22"/>
      <c r="T238" s="22"/>
      <c r="U238" s="22"/>
      <c r="V238" s="22"/>
    </row>
    <row r="239" spans="1:22" ht="20.100000000000001" customHeight="1" thickTop="1" x14ac:dyDescent="0.4">
      <c r="B239" s="136" t="s">
        <v>2</v>
      </c>
      <c r="C239" s="137"/>
      <c r="D239" s="137"/>
      <c r="E239" s="138"/>
      <c r="F239" s="97"/>
      <c r="G239" s="97"/>
      <c r="H239" s="97"/>
      <c r="I239" s="97"/>
      <c r="J239" s="97"/>
      <c r="K239" s="97"/>
      <c r="L239" s="98"/>
      <c r="N239" s="36" t="s">
        <v>163</v>
      </c>
      <c r="O239" s="23" t="s">
        <v>161</v>
      </c>
      <c r="P239" s="22"/>
      <c r="Q239" s="22"/>
      <c r="R239" s="22"/>
      <c r="S239" s="22"/>
      <c r="T239" s="22"/>
      <c r="U239" s="22"/>
      <c r="V239" s="22"/>
    </row>
    <row r="240" spans="1:22" ht="24" customHeight="1" x14ac:dyDescent="0.4">
      <c r="B240" s="92" t="s">
        <v>40</v>
      </c>
      <c r="C240" s="137"/>
      <c r="D240" s="137"/>
      <c r="E240" s="138"/>
      <c r="F240" s="114"/>
      <c r="G240" s="166"/>
      <c r="H240" s="112" t="s">
        <v>41</v>
      </c>
      <c r="I240" s="163"/>
      <c r="J240" s="164"/>
      <c r="K240" s="164"/>
      <c r="L240" s="165"/>
      <c r="N240" s="36" t="s">
        <v>140</v>
      </c>
      <c r="O240" s="23" t="s">
        <v>117</v>
      </c>
      <c r="P240" s="22"/>
      <c r="Q240" s="22"/>
      <c r="R240" s="22"/>
      <c r="S240" s="22"/>
      <c r="T240" s="22"/>
      <c r="U240" s="22"/>
      <c r="V240" s="22"/>
    </row>
    <row r="241" spans="2:22" ht="23.1" customHeight="1" x14ac:dyDescent="0.4">
      <c r="B241" s="136" t="s">
        <v>3</v>
      </c>
      <c r="C241" s="137"/>
      <c r="D241" s="137"/>
      <c r="E241" s="138"/>
      <c r="F241" s="114"/>
      <c r="G241" s="110"/>
      <c r="H241" s="112" t="s">
        <v>182</v>
      </c>
      <c r="I241" s="113"/>
      <c r="J241" s="139"/>
      <c r="K241" s="139"/>
      <c r="L241" s="140"/>
      <c r="N241" s="36" t="s">
        <v>141</v>
      </c>
      <c r="O241" s="23" t="s">
        <v>118</v>
      </c>
      <c r="P241" s="22"/>
      <c r="Q241" s="22"/>
      <c r="R241" s="22"/>
      <c r="S241" s="22"/>
      <c r="T241" s="22"/>
      <c r="U241" s="22"/>
      <c r="V241" s="22"/>
    </row>
    <row r="242" spans="2:22" ht="20.100000000000001" customHeight="1" x14ac:dyDescent="0.4">
      <c r="B242" s="136" t="s">
        <v>37</v>
      </c>
      <c r="C242" s="137"/>
      <c r="D242" s="137"/>
      <c r="E242" s="138"/>
      <c r="F242" s="141"/>
      <c r="G242" s="110"/>
      <c r="H242" s="112" t="s">
        <v>134</v>
      </c>
      <c r="I242" s="113"/>
      <c r="J242" s="114"/>
      <c r="K242" s="114"/>
      <c r="L242" s="100"/>
      <c r="N242" s="62" t="s">
        <v>172</v>
      </c>
      <c r="O242" s="23" t="s">
        <v>119</v>
      </c>
      <c r="Q242" s="22"/>
      <c r="R242" s="22"/>
      <c r="S242" s="22"/>
      <c r="T242" s="22"/>
      <c r="U242" s="22"/>
      <c r="V242" s="22"/>
    </row>
    <row r="243" spans="2:22" ht="24" customHeight="1" x14ac:dyDescent="0.4">
      <c r="B243" s="92" t="s">
        <v>110</v>
      </c>
      <c r="C243" s="80"/>
      <c r="D243" s="80"/>
      <c r="E243" s="93"/>
      <c r="F243" s="99"/>
      <c r="G243" s="110"/>
      <c r="H243" s="112" t="s">
        <v>69</v>
      </c>
      <c r="I243" s="138"/>
      <c r="J243" s="99"/>
      <c r="K243" s="99"/>
      <c r="L243" s="100"/>
      <c r="N243" s="36" t="s">
        <v>174</v>
      </c>
      <c r="O243" s="23" t="s">
        <v>175</v>
      </c>
      <c r="P243" s="63"/>
      <c r="Q243" s="63"/>
      <c r="R243" s="63"/>
      <c r="S243" s="63"/>
      <c r="T243" s="63"/>
      <c r="U243" s="63"/>
      <c r="V243" s="63"/>
    </row>
    <row r="244" spans="2:22" ht="24" customHeight="1" x14ac:dyDescent="0.4">
      <c r="B244" s="92" t="s">
        <v>157</v>
      </c>
      <c r="C244" s="137"/>
      <c r="D244" s="137"/>
      <c r="E244" s="138"/>
      <c r="F244" s="114"/>
      <c r="G244" s="110"/>
      <c r="H244" s="110"/>
      <c r="I244" s="110"/>
      <c r="J244" s="110"/>
      <c r="K244" s="110"/>
      <c r="L244" s="100"/>
      <c r="N244" s="62" t="s">
        <v>171</v>
      </c>
      <c r="O244" s="105" t="s">
        <v>137</v>
      </c>
      <c r="P244" s="68"/>
      <c r="Q244" s="68"/>
      <c r="R244" s="68"/>
      <c r="S244" s="68"/>
      <c r="T244" s="68"/>
      <c r="U244" s="68"/>
      <c r="V244" s="68"/>
    </row>
    <row r="245" spans="2:22" ht="30" customHeight="1" x14ac:dyDescent="0.4">
      <c r="B245" s="89" t="s">
        <v>148</v>
      </c>
      <c r="C245" s="90"/>
      <c r="D245" s="90"/>
      <c r="E245" s="91"/>
      <c r="F245" s="158"/>
      <c r="G245" s="159"/>
      <c r="H245" s="159"/>
      <c r="I245" s="159"/>
      <c r="J245" s="159"/>
      <c r="K245" s="159"/>
      <c r="L245" s="160"/>
      <c r="O245" s="68"/>
      <c r="P245" s="68"/>
      <c r="Q245" s="68"/>
      <c r="R245" s="68"/>
      <c r="S245" s="68"/>
      <c r="T245" s="68"/>
      <c r="U245" s="68"/>
      <c r="V245" s="68"/>
    </row>
    <row r="246" spans="2:22" ht="20.100000000000001" customHeight="1" x14ac:dyDescent="0.4">
      <c r="B246" s="152" t="s">
        <v>165</v>
      </c>
      <c r="C246" s="153"/>
      <c r="D246" s="153"/>
      <c r="E246" s="154"/>
      <c r="F246" s="155" t="s">
        <v>164</v>
      </c>
      <c r="G246" s="156"/>
      <c r="H246" s="156"/>
      <c r="I246" s="156"/>
      <c r="J246" s="156"/>
      <c r="K246" s="156"/>
      <c r="L246" s="157"/>
      <c r="O246" s="68"/>
      <c r="P246" s="68"/>
      <c r="Q246" s="68"/>
      <c r="R246" s="68"/>
      <c r="S246" s="68"/>
      <c r="T246" s="68"/>
      <c r="U246" s="68"/>
      <c r="V246" s="68"/>
    </row>
    <row r="247" spans="2:22" ht="20.100000000000001" customHeight="1" thickBot="1" x14ac:dyDescent="0.45">
      <c r="B247" s="101" t="s">
        <v>173</v>
      </c>
      <c r="C247" s="102"/>
      <c r="D247" s="102"/>
      <c r="E247" s="102"/>
      <c r="F247" s="103"/>
      <c r="G247" s="103"/>
      <c r="H247" s="103"/>
      <c r="I247" s="103"/>
      <c r="J247" s="103"/>
      <c r="K247" s="103"/>
      <c r="L247" s="104"/>
      <c r="N247" s="36" t="s">
        <v>142</v>
      </c>
      <c r="O247" s="23" t="s">
        <v>122</v>
      </c>
      <c r="P247" s="22"/>
      <c r="Q247" s="22"/>
      <c r="R247" s="22"/>
      <c r="S247" s="22"/>
      <c r="T247" s="22"/>
      <c r="U247" s="22"/>
      <c r="V247" s="22"/>
    </row>
    <row r="248" spans="2:22" ht="6" customHeight="1" thickBot="1" x14ac:dyDescent="0.45">
      <c r="P248" s="22"/>
      <c r="Q248" s="22"/>
      <c r="R248" s="22"/>
      <c r="S248" s="22"/>
      <c r="T248" s="22"/>
      <c r="U248" s="22"/>
      <c r="V248" s="22"/>
    </row>
    <row r="249" spans="2:22" ht="20.100000000000001" customHeight="1" x14ac:dyDescent="0.4">
      <c r="B249" s="107" t="str">
        <f t="shared" ref="B249" si="13">$B$25</f>
        <v xml:space="preserve"> 返礼品の詳細を把握させていただくため、以下の問いに回答を記載願います。</v>
      </c>
      <c r="C249" s="108"/>
      <c r="D249" s="108"/>
      <c r="E249" s="108"/>
      <c r="F249" s="108"/>
      <c r="G249" s="108"/>
      <c r="H249" s="108"/>
      <c r="I249" s="108"/>
      <c r="J249" s="108"/>
      <c r="K249" s="108"/>
      <c r="L249" s="109"/>
      <c r="P249" s="21"/>
      <c r="Q249" s="21"/>
      <c r="R249" s="21"/>
      <c r="S249" s="21"/>
      <c r="T249" s="21"/>
      <c r="U249" s="21"/>
      <c r="V249" s="21"/>
    </row>
    <row r="250" spans="2:22" ht="50.1" customHeight="1" x14ac:dyDescent="0.4">
      <c r="B250" s="15" t="s">
        <v>53</v>
      </c>
      <c r="C250" s="76" t="e">
        <f>VLOOKUP(B236,'地場産品基準、関連資料'!$A$3:$F$15,4,FALSE)</f>
        <v>#N/A</v>
      </c>
      <c r="D250" s="77"/>
      <c r="E250" s="77"/>
      <c r="F250" s="77"/>
      <c r="G250" s="77"/>
      <c r="H250" s="77"/>
      <c r="I250" s="77"/>
      <c r="J250" s="77"/>
      <c r="K250" s="77"/>
      <c r="L250" s="78"/>
      <c r="N250" s="70" t="s">
        <v>78</v>
      </c>
      <c r="O250" s="105" t="e">
        <f>VLOOKUP(B236,'地場産品基準、関連資料'!$A$3:$J$15,8,FALSE)</f>
        <v>#N/A</v>
      </c>
      <c r="P250" s="73"/>
      <c r="Q250" s="73"/>
      <c r="R250" s="73"/>
      <c r="S250" s="73"/>
      <c r="T250" s="73"/>
      <c r="U250" s="73"/>
      <c r="V250" s="73"/>
    </row>
    <row r="251" spans="2:22" ht="45" customHeight="1" x14ac:dyDescent="0.4">
      <c r="B251" s="15" t="s">
        <v>50</v>
      </c>
      <c r="C251" s="106"/>
      <c r="D251" s="80"/>
      <c r="E251" s="80"/>
      <c r="F251" s="80"/>
      <c r="G251" s="80"/>
      <c r="H251" s="80"/>
      <c r="I251" s="80"/>
      <c r="J251" s="80"/>
      <c r="K251" s="80"/>
      <c r="L251" s="81"/>
      <c r="N251" s="71"/>
      <c r="O251" s="73"/>
      <c r="P251" s="73"/>
      <c r="Q251" s="73"/>
      <c r="R251" s="73"/>
      <c r="S251" s="73"/>
      <c r="T251" s="73"/>
      <c r="U251" s="73"/>
      <c r="V251" s="73"/>
    </row>
    <row r="252" spans="2:22" ht="50.1" customHeight="1" x14ac:dyDescent="0.4">
      <c r="B252" s="15" t="s">
        <v>54</v>
      </c>
      <c r="C252" s="76" t="e">
        <f>VLOOKUP(B236,'地場産品基準、関連資料'!$A$3:$F$15,5,FALSE)</f>
        <v>#N/A</v>
      </c>
      <c r="D252" s="77"/>
      <c r="E252" s="77"/>
      <c r="F252" s="77"/>
      <c r="G252" s="77"/>
      <c r="H252" s="77"/>
      <c r="I252" s="77"/>
      <c r="J252" s="77"/>
      <c r="K252" s="77"/>
      <c r="L252" s="78"/>
      <c r="M252" s="17"/>
      <c r="N252" s="70" t="s">
        <v>79</v>
      </c>
      <c r="O252" s="72" t="e">
        <f>VLOOKUP(B236,'地場産品基準、関連資料'!$A$3:$J$15,9,FALSE)</f>
        <v>#N/A</v>
      </c>
      <c r="P252" s="73"/>
      <c r="Q252" s="73"/>
      <c r="R252" s="73"/>
      <c r="S252" s="73"/>
      <c r="T252" s="73"/>
      <c r="U252" s="73"/>
      <c r="V252" s="73"/>
    </row>
    <row r="253" spans="2:22" ht="45" customHeight="1" x14ac:dyDescent="0.4">
      <c r="B253" s="15" t="s">
        <v>50</v>
      </c>
      <c r="C253" s="79"/>
      <c r="D253" s="80"/>
      <c r="E253" s="80"/>
      <c r="F253" s="80"/>
      <c r="G253" s="80"/>
      <c r="H253" s="80"/>
      <c r="I253" s="80"/>
      <c r="J253" s="80"/>
      <c r="K253" s="80"/>
      <c r="L253" s="81"/>
      <c r="N253" s="71"/>
      <c r="O253" s="73"/>
      <c r="P253" s="73"/>
      <c r="Q253" s="73"/>
      <c r="R253" s="73"/>
      <c r="S253" s="73"/>
      <c r="T253" s="73"/>
      <c r="U253" s="73"/>
      <c r="V253" s="73"/>
    </row>
    <row r="254" spans="2:22" ht="49.5" customHeight="1" x14ac:dyDescent="0.4">
      <c r="B254" s="15" t="s">
        <v>55</v>
      </c>
      <c r="C254" s="76" t="e">
        <f>VLOOKUP(B236,'地場産品基準、関連資料'!$A$3:$F$15,6,FALSE)</f>
        <v>#N/A</v>
      </c>
      <c r="D254" s="77"/>
      <c r="E254" s="77"/>
      <c r="F254" s="77"/>
      <c r="G254" s="77"/>
      <c r="H254" s="77"/>
      <c r="I254" s="77"/>
      <c r="J254" s="77"/>
      <c r="K254" s="77"/>
      <c r="L254" s="78"/>
      <c r="M254" s="17"/>
      <c r="N254" s="70" t="s">
        <v>80</v>
      </c>
      <c r="O254" s="72" t="e">
        <f>VLOOKUP(B236,'地場産品基準、関連資料'!$A$3:$J$15,10,FALSE)</f>
        <v>#N/A</v>
      </c>
      <c r="P254" s="74"/>
      <c r="Q254" s="74"/>
      <c r="R254" s="74"/>
      <c r="S254" s="74"/>
      <c r="T254" s="74"/>
      <c r="U254" s="75"/>
      <c r="V254" s="75"/>
    </row>
    <row r="255" spans="2:22" ht="45" customHeight="1" thickBot="1" x14ac:dyDescent="0.45">
      <c r="B255" s="16" t="s">
        <v>50</v>
      </c>
      <c r="C255" s="82"/>
      <c r="D255" s="83"/>
      <c r="E255" s="83"/>
      <c r="F255" s="83"/>
      <c r="G255" s="83"/>
      <c r="H255" s="83"/>
      <c r="I255" s="83"/>
      <c r="J255" s="83"/>
      <c r="K255" s="83"/>
      <c r="L255" s="84"/>
      <c r="N255" s="71"/>
      <c r="O255" s="75"/>
      <c r="P255" s="75"/>
      <c r="Q255" s="75"/>
      <c r="R255" s="75"/>
      <c r="S255" s="75"/>
      <c r="T255" s="75"/>
      <c r="U255" s="75"/>
      <c r="V255" s="75"/>
    </row>
    <row r="257" spans="1:22" ht="15" customHeight="1" x14ac:dyDescent="0.4">
      <c r="A257" s="27">
        <f>+A225+1</f>
        <v>29</v>
      </c>
      <c r="K257" s="111" t="str">
        <f>IF(A257&gt;$L$6," ",A257&amp;"/"&amp;L262)</f>
        <v>29/</v>
      </c>
      <c r="L257" s="71"/>
      <c r="N257" s="23" t="s">
        <v>149</v>
      </c>
      <c r="P257" s="22"/>
      <c r="Q257" s="22"/>
      <c r="R257" s="22"/>
      <c r="S257" s="22"/>
      <c r="T257" s="22"/>
      <c r="U257" s="22"/>
      <c r="V257" s="22"/>
    </row>
    <row r="258" spans="1:22" ht="9.75" customHeight="1" x14ac:dyDescent="0.4">
      <c r="P258" s="22"/>
      <c r="Q258" s="22"/>
      <c r="R258" s="22"/>
      <c r="S258" s="22"/>
      <c r="T258" s="22"/>
      <c r="U258" s="22"/>
      <c r="V258" s="22"/>
    </row>
    <row r="259" spans="1:22" ht="15" customHeight="1" x14ac:dyDescent="0.4">
      <c r="C259" s="19"/>
      <c r="D259" s="19"/>
      <c r="E259" s="19"/>
      <c r="F259" s="19"/>
      <c r="G259" s="24" t="s">
        <v>107</v>
      </c>
      <c r="H259" s="19"/>
      <c r="I259" s="19"/>
      <c r="J259" s="19"/>
      <c r="K259" s="19"/>
      <c r="L259" s="19"/>
      <c r="P259" s="22"/>
      <c r="Q259" s="22"/>
      <c r="R259" s="22"/>
      <c r="S259" s="22"/>
      <c r="T259" s="22"/>
      <c r="U259" s="22"/>
      <c r="V259" s="22"/>
    </row>
    <row r="260" spans="1:22" ht="15" customHeight="1" x14ac:dyDescent="0.15">
      <c r="B260" s="19"/>
      <c r="C260" s="19"/>
      <c r="D260" s="19"/>
      <c r="E260" s="19"/>
      <c r="F260" s="19"/>
      <c r="G260" s="19"/>
      <c r="H260" s="19"/>
      <c r="I260" s="19"/>
      <c r="J260" s="177">
        <f>IF(A257&gt;$L$6," ",'様式２ 返礼品明細(No.21～30) '!$J$4)</f>
        <v>45961</v>
      </c>
      <c r="K260" s="178">
        <f>IF(K262="","",'様式２ 返礼品明細(No.21～30) '!$J$4)</f>
        <v>45961</v>
      </c>
      <c r="L260" s="178" t="str">
        <f>IF(L262="","",'様式２ 返礼品明細(No.21～30) '!$J$4)</f>
        <v/>
      </c>
      <c r="P260" s="22"/>
      <c r="Q260" s="22"/>
      <c r="R260" s="22"/>
      <c r="S260" s="22"/>
      <c r="T260" s="22"/>
      <c r="U260" s="22"/>
      <c r="V260" s="22"/>
    </row>
    <row r="261" spans="1:22" ht="27" customHeight="1" x14ac:dyDescent="0.15">
      <c r="B261" s="69" t="str">
        <f t="shared" ref="B261" si="14">$B$5</f>
        <v>※この申請書はお礼品ごとに作成してください。
※セット品で個々の品に販売実績がある場合、本書を個別に作成してください。
※変更の場合は、二重枠内と変更部分のみ記載し、前回の申請書を添付してください。</v>
      </c>
      <c r="C261" s="68"/>
      <c r="D261" s="68"/>
      <c r="E261" s="68"/>
      <c r="F261" s="68"/>
      <c r="G261" s="68"/>
      <c r="H261" s="68"/>
      <c r="I261" s="68"/>
      <c r="J261" s="68"/>
      <c r="K261" s="17"/>
      <c r="L261" s="60"/>
      <c r="P261" s="22"/>
      <c r="Q261" s="22"/>
      <c r="R261" s="22"/>
      <c r="S261" s="22"/>
      <c r="T261" s="22"/>
      <c r="U261" s="22"/>
      <c r="V261" s="22"/>
    </row>
    <row r="262" spans="1:22" ht="18" customHeight="1" thickBot="1" x14ac:dyDescent="0.2">
      <c r="B262" s="68"/>
      <c r="C262" s="68"/>
      <c r="D262" s="68"/>
      <c r="E262" s="68"/>
      <c r="F262" s="68"/>
      <c r="G262" s="68"/>
      <c r="H262" s="68"/>
      <c r="I262" s="68"/>
      <c r="J262" s="68"/>
      <c r="K262" s="26" t="s">
        <v>145</v>
      </c>
      <c r="L262" s="25" t="str">
        <f>IF(A257&gt;'様式２ 返礼品明細(No.21～30) '!$L$6,"",'様式２ 返礼品明細(No.21～30) '!$L$6)</f>
        <v/>
      </c>
      <c r="N262" s="30" t="s">
        <v>146</v>
      </c>
      <c r="O262" s="67" t="s">
        <v>147</v>
      </c>
      <c r="P262" s="68"/>
      <c r="Q262" s="68"/>
      <c r="R262" s="68"/>
      <c r="S262" s="68"/>
      <c r="T262" s="68"/>
      <c r="U262" s="68"/>
      <c r="V262" s="68"/>
    </row>
    <row r="263" spans="1:22" ht="20.100000000000001" customHeight="1" thickTop="1" thickBot="1" x14ac:dyDescent="0.45">
      <c r="B263" s="85" t="s">
        <v>68</v>
      </c>
      <c r="C263" s="115"/>
      <c r="D263" s="115"/>
      <c r="E263" s="147"/>
      <c r="F263" s="148"/>
      <c r="G263" s="148"/>
      <c r="H263" s="149"/>
      <c r="I263" s="46" t="s">
        <v>158</v>
      </c>
      <c r="J263" s="144"/>
      <c r="K263" s="145"/>
      <c r="L263" s="146"/>
      <c r="P263" s="22"/>
      <c r="Q263" s="22"/>
      <c r="R263" s="22"/>
      <c r="S263" s="22"/>
      <c r="T263" s="22"/>
      <c r="U263" s="22"/>
      <c r="V263" s="22"/>
    </row>
    <row r="264" spans="1:22" ht="20.100000000000001" customHeight="1" thickTop="1" x14ac:dyDescent="0.4">
      <c r="B264" s="136" t="s">
        <v>166</v>
      </c>
      <c r="C264" s="110"/>
      <c r="D264" s="138"/>
      <c r="E264" s="47" t="s">
        <v>167</v>
      </c>
      <c r="F264" s="151"/>
      <c r="G264" s="151"/>
      <c r="H264" s="151"/>
      <c r="I264" s="38" t="s">
        <v>170</v>
      </c>
      <c r="J264" s="150"/>
      <c r="K264" s="80"/>
      <c r="L264" s="81"/>
      <c r="P264" s="22"/>
      <c r="Q264" s="22"/>
      <c r="R264" s="22"/>
      <c r="S264" s="22"/>
      <c r="T264" s="22"/>
      <c r="U264" s="22"/>
      <c r="V264" s="22"/>
    </row>
    <row r="265" spans="1:22" ht="20.100000000000001" customHeight="1" thickBot="1" x14ac:dyDescent="0.45">
      <c r="B265" s="136" t="s">
        <v>176</v>
      </c>
      <c r="C265" s="110"/>
      <c r="D265" s="138"/>
      <c r="E265" s="142"/>
      <c r="F265" s="143"/>
      <c r="G265" s="143"/>
      <c r="H265" s="143"/>
      <c r="I265" s="143"/>
      <c r="J265" s="48" t="s">
        <v>181</v>
      </c>
      <c r="K265" s="65"/>
      <c r="L265" s="40"/>
      <c r="N265" s="36" t="s">
        <v>177</v>
      </c>
      <c r="O265" s="23" t="s">
        <v>178</v>
      </c>
      <c r="P265" s="22"/>
      <c r="Q265" s="22"/>
      <c r="R265" s="22"/>
      <c r="S265" s="22"/>
      <c r="T265" s="22"/>
      <c r="U265" s="22"/>
      <c r="V265" s="22"/>
    </row>
    <row r="266" spans="1:22" ht="20.100000000000001" customHeight="1" thickTop="1" thickBot="1" x14ac:dyDescent="0.45">
      <c r="B266" s="122" t="s">
        <v>108</v>
      </c>
      <c r="C266" s="123"/>
      <c r="D266" s="123"/>
      <c r="E266" s="49" t="s">
        <v>168</v>
      </c>
      <c r="F266" s="50" t="str">
        <f>IF(E266="変　更","変更理由","")</f>
        <v/>
      </c>
      <c r="G266" s="134"/>
      <c r="H266" s="134"/>
      <c r="I266" s="134"/>
      <c r="J266" s="134"/>
      <c r="K266" s="134"/>
      <c r="L266" s="135"/>
      <c r="N266" s="36" t="s">
        <v>108</v>
      </c>
      <c r="O266" s="41" t="s">
        <v>116</v>
      </c>
      <c r="P266" s="64"/>
      <c r="Q266" s="64"/>
      <c r="R266" s="64"/>
      <c r="S266" s="64"/>
      <c r="T266" s="64"/>
      <c r="U266" s="64"/>
      <c r="V266" s="64"/>
    </row>
    <row r="267" spans="1:22" ht="16.5" customHeight="1" x14ac:dyDescent="0.4">
      <c r="B267" s="124" t="s">
        <v>111</v>
      </c>
      <c r="C267" s="125"/>
      <c r="D267" s="125"/>
      <c r="E267" s="126"/>
      <c r="F267" s="126"/>
      <c r="G267" s="126"/>
      <c r="H267" s="126"/>
      <c r="I267" s="126"/>
      <c r="J267" s="126"/>
      <c r="K267" s="126"/>
      <c r="L267" s="127"/>
      <c r="N267" s="61"/>
      <c r="O267" s="64"/>
      <c r="P267" s="64"/>
      <c r="Q267" s="64"/>
      <c r="R267" s="64"/>
      <c r="S267" s="64"/>
      <c r="T267" s="64"/>
      <c r="U267" s="64"/>
      <c r="V267" s="64"/>
    </row>
    <row r="268" spans="1:22" ht="51.75" customHeight="1" thickBot="1" x14ac:dyDescent="0.45">
      <c r="B268" s="128" t="s">
        <v>199</v>
      </c>
      <c r="C268" s="129"/>
      <c r="D268" s="130" t="str">
        <f>VLOOKUP(B268,'地場産品基準、関連資料'!$A$3:$B$16,2,FALSE)</f>
        <v>　　　</v>
      </c>
      <c r="E268" s="131"/>
      <c r="F268" s="132"/>
      <c r="G268" s="132"/>
      <c r="H268" s="132"/>
      <c r="I268" s="132"/>
      <c r="J268" s="132"/>
      <c r="K268" s="132"/>
      <c r="L268" s="133"/>
      <c r="N268" s="36" t="s">
        <v>139</v>
      </c>
      <c r="O268" s="161" t="s">
        <v>153</v>
      </c>
      <c r="P268" s="162"/>
      <c r="Q268" s="162"/>
      <c r="R268" s="162"/>
      <c r="S268" s="162"/>
      <c r="T268" s="162"/>
      <c r="U268" s="162"/>
      <c r="V268" s="162"/>
    </row>
    <row r="269" spans="1:22" ht="14.1" customHeight="1" thickTop="1" x14ac:dyDescent="0.4">
      <c r="B269" s="85" t="s">
        <v>0</v>
      </c>
      <c r="C269" s="86"/>
      <c r="D269" s="87"/>
      <c r="E269" s="88"/>
      <c r="F269" s="119" t="s">
        <v>43</v>
      </c>
      <c r="G269" s="120"/>
      <c r="H269" s="120"/>
      <c r="I269" s="120"/>
      <c r="J269" s="120"/>
      <c r="K269" s="120"/>
      <c r="L269" s="121"/>
      <c r="O269" s="23" t="s">
        <v>162</v>
      </c>
      <c r="P269" s="22"/>
      <c r="Q269" s="22"/>
      <c r="R269" s="22"/>
      <c r="S269" s="22"/>
      <c r="T269" s="22"/>
      <c r="U269" s="22"/>
      <c r="V269" s="22"/>
    </row>
    <row r="270" spans="1:22" ht="20.100000000000001" customHeight="1" thickBot="1" x14ac:dyDescent="0.45">
      <c r="B270" s="94" t="s">
        <v>1</v>
      </c>
      <c r="C270" s="95"/>
      <c r="D270" s="95"/>
      <c r="E270" s="96"/>
      <c r="F270" s="116"/>
      <c r="G270" s="117"/>
      <c r="H270" s="117"/>
      <c r="I270" s="117"/>
      <c r="J270" s="117"/>
      <c r="K270" s="117"/>
      <c r="L270" s="118"/>
      <c r="N270" s="36" t="s">
        <v>1</v>
      </c>
      <c r="O270" s="23" t="s">
        <v>160</v>
      </c>
      <c r="P270" s="22"/>
      <c r="Q270" s="22"/>
      <c r="R270" s="22"/>
      <c r="S270" s="22"/>
      <c r="T270" s="22"/>
      <c r="U270" s="22"/>
      <c r="V270" s="22"/>
    </row>
    <row r="271" spans="1:22" ht="20.100000000000001" customHeight="1" thickTop="1" x14ac:dyDescent="0.4">
      <c r="B271" s="136" t="s">
        <v>2</v>
      </c>
      <c r="C271" s="137"/>
      <c r="D271" s="137"/>
      <c r="E271" s="138"/>
      <c r="F271" s="97"/>
      <c r="G271" s="97"/>
      <c r="H271" s="97"/>
      <c r="I271" s="97"/>
      <c r="J271" s="97"/>
      <c r="K271" s="97"/>
      <c r="L271" s="98"/>
      <c r="N271" s="36" t="s">
        <v>163</v>
      </c>
      <c r="O271" s="23" t="s">
        <v>161</v>
      </c>
      <c r="P271" s="22"/>
      <c r="Q271" s="22"/>
      <c r="R271" s="22"/>
      <c r="S271" s="22"/>
      <c r="T271" s="22"/>
      <c r="U271" s="22"/>
      <c r="V271" s="22"/>
    </row>
    <row r="272" spans="1:22" ht="24" customHeight="1" x14ac:dyDescent="0.4">
      <c r="B272" s="92" t="s">
        <v>40</v>
      </c>
      <c r="C272" s="137"/>
      <c r="D272" s="137"/>
      <c r="E272" s="138"/>
      <c r="F272" s="114"/>
      <c r="G272" s="166"/>
      <c r="H272" s="112" t="s">
        <v>41</v>
      </c>
      <c r="I272" s="163"/>
      <c r="J272" s="164"/>
      <c r="K272" s="164"/>
      <c r="L272" s="165"/>
      <c r="N272" s="36" t="s">
        <v>140</v>
      </c>
      <c r="O272" s="23" t="s">
        <v>117</v>
      </c>
      <c r="P272" s="22"/>
      <c r="Q272" s="22"/>
      <c r="R272" s="22"/>
      <c r="S272" s="22"/>
      <c r="T272" s="22"/>
      <c r="U272" s="22"/>
      <c r="V272" s="22"/>
    </row>
    <row r="273" spans="2:22" ht="23.1" customHeight="1" x14ac:dyDescent="0.4">
      <c r="B273" s="136" t="s">
        <v>3</v>
      </c>
      <c r="C273" s="137"/>
      <c r="D273" s="137"/>
      <c r="E273" s="138"/>
      <c r="F273" s="114"/>
      <c r="G273" s="110"/>
      <c r="H273" s="112" t="s">
        <v>182</v>
      </c>
      <c r="I273" s="113"/>
      <c r="J273" s="139"/>
      <c r="K273" s="139"/>
      <c r="L273" s="140"/>
      <c r="N273" s="36" t="s">
        <v>141</v>
      </c>
      <c r="O273" s="23" t="s">
        <v>118</v>
      </c>
      <c r="P273" s="22"/>
      <c r="Q273" s="22"/>
      <c r="R273" s="22"/>
      <c r="S273" s="22"/>
      <c r="T273" s="22"/>
      <c r="U273" s="22"/>
      <c r="V273" s="22"/>
    </row>
    <row r="274" spans="2:22" ht="20.100000000000001" customHeight="1" x14ac:dyDescent="0.4">
      <c r="B274" s="136" t="s">
        <v>37</v>
      </c>
      <c r="C274" s="137"/>
      <c r="D274" s="137"/>
      <c r="E274" s="138"/>
      <c r="F274" s="141"/>
      <c r="G274" s="110"/>
      <c r="H274" s="112" t="s">
        <v>134</v>
      </c>
      <c r="I274" s="113"/>
      <c r="J274" s="114"/>
      <c r="K274" s="114"/>
      <c r="L274" s="100"/>
      <c r="N274" s="62" t="s">
        <v>172</v>
      </c>
      <c r="O274" s="23" t="s">
        <v>119</v>
      </c>
      <c r="Q274" s="22"/>
      <c r="R274" s="22"/>
      <c r="S274" s="22"/>
      <c r="T274" s="22"/>
      <c r="U274" s="22"/>
      <c r="V274" s="22"/>
    </row>
    <row r="275" spans="2:22" ht="24" customHeight="1" x14ac:dyDescent="0.4">
      <c r="B275" s="92" t="s">
        <v>110</v>
      </c>
      <c r="C275" s="80"/>
      <c r="D275" s="80"/>
      <c r="E275" s="93"/>
      <c r="F275" s="99"/>
      <c r="G275" s="110"/>
      <c r="H275" s="112" t="s">
        <v>69</v>
      </c>
      <c r="I275" s="138"/>
      <c r="J275" s="99"/>
      <c r="K275" s="99"/>
      <c r="L275" s="100"/>
      <c r="N275" s="36" t="s">
        <v>174</v>
      </c>
      <c r="O275" s="23" t="s">
        <v>175</v>
      </c>
      <c r="P275" s="63"/>
      <c r="Q275" s="63"/>
      <c r="R275" s="63"/>
      <c r="S275" s="63"/>
      <c r="T275" s="63"/>
      <c r="U275" s="63"/>
      <c r="V275" s="63"/>
    </row>
    <row r="276" spans="2:22" ht="24" customHeight="1" x14ac:dyDescent="0.4">
      <c r="B276" s="92" t="s">
        <v>157</v>
      </c>
      <c r="C276" s="137"/>
      <c r="D276" s="137"/>
      <c r="E276" s="138"/>
      <c r="F276" s="114"/>
      <c r="G276" s="110"/>
      <c r="H276" s="110"/>
      <c r="I276" s="110"/>
      <c r="J276" s="110"/>
      <c r="K276" s="110"/>
      <c r="L276" s="100"/>
      <c r="N276" s="62" t="s">
        <v>171</v>
      </c>
      <c r="O276" s="105" t="s">
        <v>137</v>
      </c>
      <c r="P276" s="68"/>
      <c r="Q276" s="68"/>
      <c r="R276" s="68"/>
      <c r="S276" s="68"/>
      <c r="T276" s="68"/>
      <c r="U276" s="68"/>
      <c r="V276" s="68"/>
    </row>
    <row r="277" spans="2:22" ht="30" customHeight="1" x14ac:dyDescent="0.4">
      <c r="B277" s="89" t="s">
        <v>148</v>
      </c>
      <c r="C277" s="90"/>
      <c r="D277" s="90"/>
      <c r="E277" s="91"/>
      <c r="F277" s="158"/>
      <c r="G277" s="159"/>
      <c r="H277" s="159"/>
      <c r="I277" s="159"/>
      <c r="J277" s="159"/>
      <c r="K277" s="159"/>
      <c r="L277" s="160"/>
      <c r="O277" s="68"/>
      <c r="P277" s="68"/>
      <c r="Q277" s="68"/>
      <c r="R277" s="68"/>
      <c r="S277" s="68"/>
      <c r="T277" s="68"/>
      <c r="U277" s="68"/>
      <c r="V277" s="68"/>
    </row>
    <row r="278" spans="2:22" ht="20.100000000000001" customHeight="1" x14ac:dyDescent="0.4">
      <c r="B278" s="152" t="s">
        <v>165</v>
      </c>
      <c r="C278" s="153"/>
      <c r="D278" s="153"/>
      <c r="E278" s="154"/>
      <c r="F278" s="155" t="s">
        <v>164</v>
      </c>
      <c r="G278" s="156"/>
      <c r="H278" s="156"/>
      <c r="I278" s="156"/>
      <c r="J278" s="156"/>
      <c r="K278" s="156"/>
      <c r="L278" s="157"/>
      <c r="O278" s="68"/>
      <c r="P278" s="68"/>
      <c r="Q278" s="68"/>
      <c r="R278" s="68"/>
      <c r="S278" s="68"/>
      <c r="T278" s="68"/>
      <c r="U278" s="68"/>
      <c r="V278" s="68"/>
    </row>
    <row r="279" spans="2:22" ht="20.100000000000001" customHeight="1" thickBot="1" x14ac:dyDescent="0.45">
      <c r="B279" s="101" t="s">
        <v>173</v>
      </c>
      <c r="C279" s="102"/>
      <c r="D279" s="102"/>
      <c r="E279" s="102"/>
      <c r="F279" s="103"/>
      <c r="G279" s="103"/>
      <c r="H279" s="103"/>
      <c r="I279" s="103"/>
      <c r="J279" s="103"/>
      <c r="K279" s="103"/>
      <c r="L279" s="104"/>
      <c r="N279" s="36" t="s">
        <v>142</v>
      </c>
      <c r="O279" s="23" t="s">
        <v>122</v>
      </c>
      <c r="P279" s="22"/>
      <c r="Q279" s="22"/>
      <c r="R279" s="22"/>
      <c r="S279" s="22"/>
      <c r="T279" s="22"/>
      <c r="U279" s="22"/>
      <c r="V279" s="22"/>
    </row>
    <row r="280" spans="2:22" ht="6" customHeight="1" thickBot="1" x14ac:dyDescent="0.45">
      <c r="P280" s="22"/>
      <c r="Q280" s="22"/>
      <c r="R280" s="22"/>
      <c r="S280" s="22"/>
      <c r="T280" s="22"/>
      <c r="U280" s="22"/>
      <c r="V280" s="22"/>
    </row>
    <row r="281" spans="2:22" ht="20.100000000000001" customHeight="1" x14ac:dyDescent="0.4">
      <c r="B281" s="107" t="str">
        <f t="shared" ref="B281" si="15">$B$25</f>
        <v xml:space="preserve"> 返礼品の詳細を把握させていただくため、以下の問いに回答を記載願います。</v>
      </c>
      <c r="C281" s="108"/>
      <c r="D281" s="108"/>
      <c r="E281" s="108"/>
      <c r="F281" s="108"/>
      <c r="G281" s="108"/>
      <c r="H281" s="108"/>
      <c r="I281" s="108"/>
      <c r="J281" s="108"/>
      <c r="K281" s="108"/>
      <c r="L281" s="109"/>
      <c r="P281" s="21"/>
      <c r="Q281" s="21"/>
      <c r="R281" s="21"/>
      <c r="S281" s="21"/>
      <c r="T281" s="21"/>
      <c r="U281" s="21"/>
      <c r="V281" s="21"/>
    </row>
    <row r="282" spans="2:22" ht="50.1" customHeight="1" x14ac:dyDescent="0.4">
      <c r="B282" s="15" t="s">
        <v>53</v>
      </c>
      <c r="C282" s="76" t="e">
        <f>VLOOKUP(B268,'地場産品基準、関連資料'!$A$3:$F$15,4,FALSE)</f>
        <v>#N/A</v>
      </c>
      <c r="D282" s="77"/>
      <c r="E282" s="77"/>
      <c r="F282" s="77"/>
      <c r="G282" s="77"/>
      <c r="H282" s="77"/>
      <c r="I282" s="77"/>
      <c r="J282" s="77"/>
      <c r="K282" s="77"/>
      <c r="L282" s="78"/>
      <c r="N282" s="70" t="s">
        <v>78</v>
      </c>
      <c r="O282" s="105" t="e">
        <f>VLOOKUP(B268,'地場産品基準、関連資料'!$A$3:$J$15,8,FALSE)</f>
        <v>#N/A</v>
      </c>
      <c r="P282" s="73"/>
      <c r="Q282" s="73"/>
      <c r="R282" s="73"/>
      <c r="S282" s="73"/>
      <c r="T282" s="73"/>
      <c r="U282" s="73"/>
      <c r="V282" s="73"/>
    </row>
    <row r="283" spans="2:22" ht="45" customHeight="1" x14ac:dyDescent="0.4">
      <c r="B283" s="15" t="s">
        <v>50</v>
      </c>
      <c r="C283" s="106"/>
      <c r="D283" s="80"/>
      <c r="E283" s="80"/>
      <c r="F283" s="80"/>
      <c r="G283" s="80"/>
      <c r="H283" s="80"/>
      <c r="I283" s="80"/>
      <c r="J283" s="80"/>
      <c r="K283" s="80"/>
      <c r="L283" s="81"/>
      <c r="N283" s="71"/>
      <c r="O283" s="73"/>
      <c r="P283" s="73"/>
      <c r="Q283" s="73"/>
      <c r="R283" s="73"/>
      <c r="S283" s="73"/>
      <c r="T283" s="73"/>
      <c r="U283" s="73"/>
      <c r="V283" s="73"/>
    </row>
    <row r="284" spans="2:22" ht="50.1" customHeight="1" x14ac:dyDescent="0.4">
      <c r="B284" s="15" t="s">
        <v>54</v>
      </c>
      <c r="C284" s="76" t="e">
        <f>VLOOKUP(B268,'地場産品基準、関連資料'!$A$3:$F$15,5,FALSE)</f>
        <v>#N/A</v>
      </c>
      <c r="D284" s="77"/>
      <c r="E284" s="77"/>
      <c r="F284" s="77"/>
      <c r="G284" s="77"/>
      <c r="H284" s="77"/>
      <c r="I284" s="77"/>
      <c r="J284" s="77"/>
      <c r="K284" s="77"/>
      <c r="L284" s="78"/>
      <c r="M284" s="17"/>
      <c r="N284" s="70" t="s">
        <v>79</v>
      </c>
      <c r="O284" s="72" t="e">
        <f>VLOOKUP(B268,'地場産品基準、関連資料'!$A$3:$J$15,9,FALSE)</f>
        <v>#N/A</v>
      </c>
      <c r="P284" s="73"/>
      <c r="Q284" s="73"/>
      <c r="R284" s="73"/>
      <c r="S284" s="73"/>
      <c r="T284" s="73"/>
      <c r="U284" s="73"/>
      <c r="V284" s="73"/>
    </row>
    <row r="285" spans="2:22" ht="45" customHeight="1" x14ac:dyDescent="0.4">
      <c r="B285" s="15" t="s">
        <v>50</v>
      </c>
      <c r="C285" s="79"/>
      <c r="D285" s="80"/>
      <c r="E285" s="80"/>
      <c r="F285" s="80"/>
      <c r="G285" s="80"/>
      <c r="H285" s="80"/>
      <c r="I285" s="80"/>
      <c r="J285" s="80"/>
      <c r="K285" s="80"/>
      <c r="L285" s="81"/>
      <c r="N285" s="71"/>
      <c r="O285" s="73"/>
      <c r="P285" s="73"/>
      <c r="Q285" s="73"/>
      <c r="R285" s="73"/>
      <c r="S285" s="73"/>
      <c r="T285" s="73"/>
      <c r="U285" s="73"/>
      <c r="V285" s="73"/>
    </row>
    <row r="286" spans="2:22" ht="49.5" customHeight="1" x14ac:dyDescent="0.4">
      <c r="B286" s="15" t="s">
        <v>55</v>
      </c>
      <c r="C286" s="76" t="e">
        <f>VLOOKUP(B268,'地場産品基準、関連資料'!$A$3:$F$15,6,FALSE)</f>
        <v>#N/A</v>
      </c>
      <c r="D286" s="77"/>
      <c r="E286" s="77"/>
      <c r="F286" s="77"/>
      <c r="G286" s="77"/>
      <c r="H286" s="77"/>
      <c r="I286" s="77"/>
      <c r="J286" s="77"/>
      <c r="K286" s="77"/>
      <c r="L286" s="78"/>
      <c r="M286" s="17"/>
      <c r="N286" s="70" t="s">
        <v>80</v>
      </c>
      <c r="O286" s="72" t="e">
        <f>VLOOKUP(B268,'地場産品基準、関連資料'!$A$3:$J$15,10,FALSE)</f>
        <v>#N/A</v>
      </c>
      <c r="P286" s="74"/>
      <c r="Q286" s="74"/>
      <c r="R286" s="74"/>
      <c r="S286" s="74"/>
      <c r="T286" s="74"/>
      <c r="U286" s="75"/>
      <c r="V286" s="75"/>
    </row>
    <row r="287" spans="2:22" ht="45" customHeight="1" thickBot="1" x14ac:dyDescent="0.45">
      <c r="B287" s="16" t="s">
        <v>50</v>
      </c>
      <c r="C287" s="82"/>
      <c r="D287" s="83"/>
      <c r="E287" s="83"/>
      <c r="F287" s="83"/>
      <c r="G287" s="83"/>
      <c r="H287" s="83"/>
      <c r="I287" s="83"/>
      <c r="J287" s="83"/>
      <c r="K287" s="83"/>
      <c r="L287" s="84"/>
      <c r="N287" s="71"/>
      <c r="O287" s="75"/>
      <c r="P287" s="75"/>
      <c r="Q287" s="75"/>
      <c r="R287" s="75"/>
      <c r="S287" s="75"/>
      <c r="T287" s="75"/>
      <c r="U287" s="75"/>
      <c r="V287" s="75"/>
    </row>
    <row r="289" spans="1:22" ht="15" customHeight="1" x14ac:dyDescent="0.4">
      <c r="A289" s="27">
        <f>+A257+1</f>
        <v>30</v>
      </c>
      <c r="K289" s="111" t="str">
        <f>IF(A289&gt;$L$6," ",A289&amp;"/"&amp;L294)</f>
        <v>30/</v>
      </c>
      <c r="L289" s="71"/>
      <c r="N289" s="23" t="s">
        <v>149</v>
      </c>
      <c r="P289" s="22"/>
      <c r="Q289" s="22"/>
      <c r="R289" s="22"/>
      <c r="S289" s="22"/>
      <c r="T289" s="22"/>
      <c r="U289" s="22"/>
      <c r="V289" s="22"/>
    </row>
    <row r="290" spans="1:22" ht="9.75" customHeight="1" x14ac:dyDescent="0.4">
      <c r="P290" s="22"/>
      <c r="Q290" s="22"/>
      <c r="R290" s="22"/>
      <c r="S290" s="22"/>
      <c r="T290" s="22"/>
      <c r="U290" s="22"/>
      <c r="V290" s="22"/>
    </row>
    <row r="291" spans="1:22" ht="15" customHeight="1" x14ac:dyDescent="0.4">
      <c r="C291" s="19"/>
      <c r="D291" s="19"/>
      <c r="E291" s="19"/>
      <c r="F291" s="19"/>
      <c r="G291" s="24" t="s">
        <v>107</v>
      </c>
      <c r="H291" s="19"/>
      <c r="I291" s="19"/>
      <c r="J291" s="19"/>
      <c r="K291" s="19"/>
      <c r="L291" s="19"/>
      <c r="P291" s="22"/>
      <c r="Q291" s="22"/>
      <c r="R291" s="22"/>
      <c r="S291" s="22"/>
      <c r="T291" s="22"/>
      <c r="U291" s="22"/>
      <c r="V291" s="22"/>
    </row>
    <row r="292" spans="1:22" ht="15" customHeight="1" x14ac:dyDescent="0.15">
      <c r="B292" s="19"/>
      <c r="C292" s="19"/>
      <c r="D292" s="19"/>
      <c r="E292" s="19"/>
      <c r="F292" s="19"/>
      <c r="G292" s="19"/>
      <c r="H292" s="19"/>
      <c r="I292" s="19"/>
      <c r="J292" s="177">
        <f>IF(A289&gt;$L$6," ",'様式２ 返礼品明細(No.21～30) '!$J$4)</f>
        <v>45961</v>
      </c>
      <c r="K292" s="178">
        <f>IF(K294="","",'様式２ 返礼品明細(No.21～30) '!$J$4)</f>
        <v>45961</v>
      </c>
      <c r="L292" s="178" t="str">
        <f>IF(L294="","",'様式２ 返礼品明細(No.21～30) '!$J$4)</f>
        <v/>
      </c>
      <c r="P292" s="22"/>
      <c r="Q292" s="22"/>
      <c r="R292" s="22"/>
      <c r="S292" s="22"/>
      <c r="T292" s="22"/>
      <c r="U292" s="22"/>
      <c r="V292" s="22"/>
    </row>
    <row r="293" spans="1:22" ht="27" customHeight="1" x14ac:dyDescent="0.15">
      <c r="B293" s="69" t="str">
        <f t="shared" ref="B293" si="16">$B$5</f>
        <v>※この申請書はお礼品ごとに作成してください。
※セット品で個々の品に販売実績がある場合、本書を個別に作成してください。
※変更の場合は、二重枠内と変更部分のみ記載し、前回の申請書を添付してください。</v>
      </c>
      <c r="C293" s="68"/>
      <c r="D293" s="68"/>
      <c r="E293" s="68"/>
      <c r="F293" s="68"/>
      <c r="G293" s="68"/>
      <c r="H293" s="68"/>
      <c r="I293" s="68"/>
      <c r="J293" s="68"/>
      <c r="K293" s="17"/>
      <c r="L293" s="60"/>
      <c r="P293" s="22"/>
      <c r="Q293" s="22"/>
      <c r="R293" s="22"/>
      <c r="S293" s="22"/>
      <c r="T293" s="22"/>
      <c r="U293" s="22"/>
      <c r="V293" s="22"/>
    </row>
    <row r="294" spans="1:22" ht="18" customHeight="1" thickBot="1" x14ac:dyDescent="0.2">
      <c r="B294" s="68"/>
      <c r="C294" s="68"/>
      <c r="D294" s="68"/>
      <c r="E294" s="68"/>
      <c r="F294" s="68"/>
      <c r="G294" s="68"/>
      <c r="H294" s="68"/>
      <c r="I294" s="68"/>
      <c r="J294" s="68"/>
      <c r="K294" s="26" t="s">
        <v>145</v>
      </c>
      <c r="L294" s="25" t="str">
        <f>IF(A289&gt;'様式２ 返礼品明細(No.21～30) '!$L$6,"",'様式２ 返礼品明細(No.21～30) '!$L$6)</f>
        <v/>
      </c>
      <c r="N294" s="30" t="s">
        <v>146</v>
      </c>
      <c r="O294" s="67" t="s">
        <v>147</v>
      </c>
      <c r="P294" s="68"/>
      <c r="Q294" s="68"/>
      <c r="R294" s="68"/>
      <c r="S294" s="68"/>
      <c r="T294" s="68"/>
      <c r="U294" s="68"/>
      <c r="V294" s="68"/>
    </row>
    <row r="295" spans="1:22" ht="20.100000000000001" customHeight="1" thickTop="1" thickBot="1" x14ac:dyDescent="0.45">
      <c r="B295" s="85" t="s">
        <v>68</v>
      </c>
      <c r="C295" s="115"/>
      <c r="D295" s="115"/>
      <c r="E295" s="147"/>
      <c r="F295" s="148"/>
      <c r="G295" s="148"/>
      <c r="H295" s="149"/>
      <c r="I295" s="46" t="s">
        <v>158</v>
      </c>
      <c r="J295" s="144"/>
      <c r="K295" s="145"/>
      <c r="L295" s="146"/>
      <c r="P295" s="22"/>
      <c r="Q295" s="22"/>
      <c r="R295" s="22"/>
      <c r="S295" s="22"/>
      <c r="T295" s="22"/>
      <c r="U295" s="22"/>
      <c r="V295" s="22"/>
    </row>
    <row r="296" spans="1:22" ht="20.100000000000001" customHeight="1" thickTop="1" x14ac:dyDescent="0.4">
      <c r="B296" s="136" t="s">
        <v>166</v>
      </c>
      <c r="C296" s="110"/>
      <c r="D296" s="138"/>
      <c r="E296" s="47" t="s">
        <v>167</v>
      </c>
      <c r="F296" s="151"/>
      <c r="G296" s="151"/>
      <c r="H296" s="151"/>
      <c r="I296" s="38" t="s">
        <v>170</v>
      </c>
      <c r="J296" s="150"/>
      <c r="K296" s="80"/>
      <c r="L296" s="81"/>
      <c r="P296" s="22"/>
      <c r="Q296" s="22"/>
      <c r="R296" s="22"/>
      <c r="S296" s="22"/>
      <c r="T296" s="22"/>
      <c r="U296" s="22"/>
      <c r="V296" s="22"/>
    </row>
    <row r="297" spans="1:22" ht="20.100000000000001" customHeight="1" thickBot="1" x14ac:dyDescent="0.45">
      <c r="B297" s="136" t="s">
        <v>176</v>
      </c>
      <c r="C297" s="110"/>
      <c r="D297" s="138"/>
      <c r="E297" s="142"/>
      <c r="F297" s="143"/>
      <c r="G297" s="143"/>
      <c r="H297" s="143"/>
      <c r="I297" s="143"/>
      <c r="J297" s="48" t="s">
        <v>181</v>
      </c>
      <c r="K297" s="65"/>
      <c r="L297" s="40"/>
      <c r="N297" s="36" t="s">
        <v>177</v>
      </c>
      <c r="O297" s="23" t="s">
        <v>178</v>
      </c>
      <c r="P297" s="22"/>
      <c r="Q297" s="22"/>
      <c r="R297" s="22"/>
      <c r="S297" s="22"/>
      <c r="T297" s="22"/>
      <c r="U297" s="22"/>
      <c r="V297" s="22"/>
    </row>
    <row r="298" spans="1:22" ht="20.100000000000001" customHeight="1" thickTop="1" thickBot="1" x14ac:dyDescent="0.45">
      <c r="B298" s="122" t="s">
        <v>108</v>
      </c>
      <c r="C298" s="123"/>
      <c r="D298" s="123"/>
      <c r="E298" s="49" t="s">
        <v>168</v>
      </c>
      <c r="F298" s="50" t="str">
        <f>IF(E298="変　更","変更理由","")</f>
        <v/>
      </c>
      <c r="G298" s="134"/>
      <c r="H298" s="134"/>
      <c r="I298" s="134"/>
      <c r="J298" s="134"/>
      <c r="K298" s="134"/>
      <c r="L298" s="135"/>
      <c r="N298" s="36" t="s">
        <v>108</v>
      </c>
      <c r="O298" s="41" t="s">
        <v>116</v>
      </c>
      <c r="P298" s="64"/>
      <c r="Q298" s="64"/>
      <c r="R298" s="64"/>
      <c r="S298" s="64"/>
      <c r="T298" s="64"/>
      <c r="U298" s="64"/>
      <c r="V298" s="64"/>
    </row>
    <row r="299" spans="1:22" ht="16.5" customHeight="1" x14ac:dyDescent="0.4">
      <c r="B299" s="124" t="s">
        <v>111</v>
      </c>
      <c r="C299" s="125"/>
      <c r="D299" s="125"/>
      <c r="E299" s="126"/>
      <c r="F299" s="126"/>
      <c r="G299" s="126"/>
      <c r="H299" s="126"/>
      <c r="I299" s="126"/>
      <c r="J299" s="126"/>
      <c r="K299" s="126"/>
      <c r="L299" s="127"/>
      <c r="N299" s="61"/>
      <c r="O299" s="64"/>
      <c r="P299" s="64"/>
      <c r="Q299" s="64"/>
      <c r="R299" s="64"/>
      <c r="S299" s="64"/>
      <c r="T299" s="64"/>
      <c r="U299" s="64"/>
      <c r="V299" s="64"/>
    </row>
    <row r="300" spans="1:22" ht="51.75" customHeight="1" thickBot="1" x14ac:dyDescent="0.45">
      <c r="B300" s="128" t="s">
        <v>199</v>
      </c>
      <c r="C300" s="129"/>
      <c r="D300" s="130" t="str">
        <f>VLOOKUP(B300,'地場産品基準、関連資料'!$A$3:$B$16,2,FALSE)</f>
        <v>　　　</v>
      </c>
      <c r="E300" s="131"/>
      <c r="F300" s="132"/>
      <c r="G300" s="132"/>
      <c r="H300" s="132"/>
      <c r="I300" s="132"/>
      <c r="J300" s="132"/>
      <c r="K300" s="132"/>
      <c r="L300" s="133"/>
      <c r="N300" s="36" t="s">
        <v>139</v>
      </c>
      <c r="O300" s="161" t="s">
        <v>153</v>
      </c>
      <c r="P300" s="162"/>
      <c r="Q300" s="162"/>
      <c r="R300" s="162"/>
      <c r="S300" s="162"/>
      <c r="T300" s="162"/>
      <c r="U300" s="162"/>
      <c r="V300" s="162"/>
    </row>
    <row r="301" spans="1:22" ht="14.1" customHeight="1" thickTop="1" x14ac:dyDescent="0.4">
      <c r="B301" s="85" t="s">
        <v>0</v>
      </c>
      <c r="C301" s="86"/>
      <c r="D301" s="87"/>
      <c r="E301" s="88"/>
      <c r="F301" s="119" t="s">
        <v>43</v>
      </c>
      <c r="G301" s="120"/>
      <c r="H301" s="120"/>
      <c r="I301" s="120"/>
      <c r="J301" s="120"/>
      <c r="K301" s="120"/>
      <c r="L301" s="121"/>
      <c r="O301" s="23" t="s">
        <v>162</v>
      </c>
      <c r="P301" s="22"/>
      <c r="Q301" s="22"/>
      <c r="R301" s="22"/>
      <c r="S301" s="22"/>
      <c r="T301" s="22"/>
      <c r="U301" s="22"/>
      <c r="V301" s="22"/>
    </row>
    <row r="302" spans="1:22" ht="20.100000000000001" customHeight="1" thickBot="1" x14ac:dyDescent="0.45">
      <c r="B302" s="94" t="s">
        <v>1</v>
      </c>
      <c r="C302" s="95"/>
      <c r="D302" s="95"/>
      <c r="E302" s="96"/>
      <c r="F302" s="116"/>
      <c r="G302" s="117"/>
      <c r="H302" s="117"/>
      <c r="I302" s="117"/>
      <c r="J302" s="117"/>
      <c r="K302" s="117"/>
      <c r="L302" s="118"/>
      <c r="N302" s="36" t="s">
        <v>1</v>
      </c>
      <c r="O302" s="23" t="s">
        <v>160</v>
      </c>
      <c r="P302" s="22"/>
      <c r="Q302" s="22"/>
      <c r="R302" s="22"/>
      <c r="S302" s="22"/>
      <c r="T302" s="22"/>
      <c r="U302" s="22"/>
      <c r="V302" s="22"/>
    </row>
    <row r="303" spans="1:22" ht="20.100000000000001" customHeight="1" thickTop="1" x14ac:dyDescent="0.4">
      <c r="B303" s="136" t="s">
        <v>2</v>
      </c>
      <c r="C303" s="137"/>
      <c r="D303" s="137"/>
      <c r="E303" s="138"/>
      <c r="F303" s="97"/>
      <c r="G303" s="97"/>
      <c r="H303" s="97"/>
      <c r="I303" s="97"/>
      <c r="J303" s="97"/>
      <c r="K303" s="97"/>
      <c r="L303" s="98"/>
      <c r="N303" s="36" t="s">
        <v>163</v>
      </c>
      <c r="O303" s="23" t="s">
        <v>161</v>
      </c>
      <c r="P303" s="22"/>
      <c r="Q303" s="22"/>
      <c r="R303" s="22"/>
      <c r="S303" s="22"/>
      <c r="T303" s="22"/>
      <c r="U303" s="22"/>
      <c r="V303" s="22"/>
    </row>
    <row r="304" spans="1:22" ht="24" customHeight="1" x14ac:dyDescent="0.4">
      <c r="B304" s="92" t="s">
        <v>40</v>
      </c>
      <c r="C304" s="137"/>
      <c r="D304" s="137"/>
      <c r="E304" s="138"/>
      <c r="F304" s="114"/>
      <c r="G304" s="166"/>
      <c r="H304" s="112" t="s">
        <v>41</v>
      </c>
      <c r="I304" s="163"/>
      <c r="J304" s="164"/>
      <c r="K304" s="164"/>
      <c r="L304" s="165"/>
      <c r="N304" s="36" t="s">
        <v>140</v>
      </c>
      <c r="O304" s="23" t="s">
        <v>117</v>
      </c>
      <c r="P304" s="22"/>
      <c r="Q304" s="22"/>
      <c r="R304" s="22"/>
      <c r="S304" s="22"/>
      <c r="T304" s="22"/>
      <c r="U304" s="22"/>
      <c r="V304" s="22"/>
    </row>
    <row r="305" spans="2:22" ht="23.1" customHeight="1" x14ac:dyDescent="0.4">
      <c r="B305" s="136" t="s">
        <v>3</v>
      </c>
      <c r="C305" s="137"/>
      <c r="D305" s="137"/>
      <c r="E305" s="138"/>
      <c r="F305" s="114"/>
      <c r="G305" s="110"/>
      <c r="H305" s="112" t="s">
        <v>182</v>
      </c>
      <c r="I305" s="113"/>
      <c r="J305" s="139"/>
      <c r="K305" s="139"/>
      <c r="L305" s="140"/>
      <c r="N305" s="36" t="s">
        <v>141</v>
      </c>
      <c r="O305" s="23" t="s">
        <v>118</v>
      </c>
      <c r="P305" s="22"/>
      <c r="Q305" s="22"/>
      <c r="R305" s="22"/>
      <c r="S305" s="22"/>
      <c r="T305" s="22"/>
      <c r="U305" s="22"/>
      <c r="V305" s="22"/>
    </row>
    <row r="306" spans="2:22" ht="20.100000000000001" customHeight="1" x14ac:dyDescent="0.4">
      <c r="B306" s="136" t="s">
        <v>37</v>
      </c>
      <c r="C306" s="137"/>
      <c r="D306" s="137"/>
      <c r="E306" s="138"/>
      <c r="F306" s="141"/>
      <c r="G306" s="110"/>
      <c r="H306" s="112" t="s">
        <v>134</v>
      </c>
      <c r="I306" s="113"/>
      <c r="J306" s="114"/>
      <c r="K306" s="114"/>
      <c r="L306" s="100"/>
      <c r="N306" s="62" t="s">
        <v>172</v>
      </c>
      <c r="O306" s="23" t="s">
        <v>119</v>
      </c>
      <c r="Q306" s="22"/>
      <c r="R306" s="22"/>
      <c r="S306" s="22"/>
      <c r="T306" s="22"/>
      <c r="U306" s="22"/>
      <c r="V306" s="22"/>
    </row>
    <row r="307" spans="2:22" ht="24" customHeight="1" x14ac:dyDescent="0.4">
      <c r="B307" s="92" t="s">
        <v>110</v>
      </c>
      <c r="C307" s="80"/>
      <c r="D307" s="80"/>
      <c r="E307" s="93"/>
      <c r="F307" s="99"/>
      <c r="G307" s="110"/>
      <c r="H307" s="112" t="s">
        <v>69</v>
      </c>
      <c r="I307" s="138"/>
      <c r="J307" s="99"/>
      <c r="K307" s="99"/>
      <c r="L307" s="100"/>
      <c r="N307" s="36" t="s">
        <v>174</v>
      </c>
      <c r="O307" s="23" t="s">
        <v>175</v>
      </c>
      <c r="P307" s="63"/>
      <c r="Q307" s="63"/>
      <c r="R307" s="63"/>
      <c r="S307" s="63"/>
      <c r="T307" s="63"/>
      <c r="U307" s="63"/>
      <c r="V307" s="63"/>
    </row>
    <row r="308" spans="2:22" ht="24" customHeight="1" x14ac:dyDescent="0.4">
      <c r="B308" s="92" t="s">
        <v>157</v>
      </c>
      <c r="C308" s="137"/>
      <c r="D308" s="137"/>
      <c r="E308" s="138"/>
      <c r="F308" s="114"/>
      <c r="G308" s="110"/>
      <c r="H308" s="110"/>
      <c r="I308" s="110"/>
      <c r="J308" s="110"/>
      <c r="K308" s="110"/>
      <c r="L308" s="100"/>
      <c r="N308" s="62" t="s">
        <v>171</v>
      </c>
      <c r="O308" s="105" t="s">
        <v>137</v>
      </c>
      <c r="P308" s="68"/>
      <c r="Q308" s="68"/>
      <c r="R308" s="68"/>
      <c r="S308" s="68"/>
      <c r="T308" s="68"/>
      <c r="U308" s="68"/>
      <c r="V308" s="68"/>
    </row>
    <row r="309" spans="2:22" ht="30" customHeight="1" x14ac:dyDescent="0.4">
      <c r="B309" s="89" t="s">
        <v>148</v>
      </c>
      <c r="C309" s="90"/>
      <c r="D309" s="90"/>
      <c r="E309" s="91"/>
      <c r="F309" s="158"/>
      <c r="G309" s="159"/>
      <c r="H309" s="159"/>
      <c r="I309" s="159"/>
      <c r="J309" s="159"/>
      <c r="K309" s="159"/>
      <c r="L309" s="160"/>
      <c r="O309" s="68"/>
      <c r="P309" s="68"/>
      <c r="Q309" s="68"/>
      <c r="R309" s="68"/>
      <c r="S309" s="68"/>
      <c r="T309" s="68"/>
      <c r="U309" s="68"/>
      <c r="V309" s="68"/>
    </row>
    <row r="310" spans="2:22" ht="20.100000000000001" customHeight="1" x14ac:dyDescent="0.4">
      <c r="B310" s="152" t="s">
        <v>165</v>
      </c>
      <c r="C310" s="153"/>
      <c r="D310" s="153"/>
      <c r="E310" s="154"/>
      <c r="F310" s="155" t="s">
        <v>164</v>
      </c>
      <c r="G310" s="156"/>
      <c r="H310" s="156"/>
      <c r="I310" s="156"/>
      <c r="J310" s="156"/>
      <c r="K310" s="156"/>
      <c r="L310" s="157"/>
      <c r="O310" s="68"/>
      <c r="P310" s="68"/>
      <c r="Q310" s="68"/>
      <c r="R310" s="68"/>
      <c r="S310" s="68"/>
      <c r="T310" s="68"/>
      <c r="U310" s="68"/>
      <c r="V310" s="68"/>
    </row>
    <row r="311" spans="2:22" ht="20.100000000000001" customHeight="1" thickBot="1" x14ac:dyDescent="0.45">
      <c r="B311" s="101" t="s">
        <v>173</v>
      </c>
      <c r="C311" s="102"/>
      <c r="D311" s="102"/>
      <c r="E311" s="102"/>
      <c r="F311" s="103"/>
      <c r="G311" s="103"/>
      <c r="H311" s="103"/>
      <c r="I311" s="103"/>
      <c r="J311" s="103"/>
      <c r="K311" s="103"/>
      <c r="L311" s="104"/>
      <c r="N311" s="36" t="s">
        <v>142</v>
      </c>
      <c r="O311" s="23" t="s">
        <v>122</v>
      </c>
      <c r="P311" s="22"/>
      <c r="Q311" s="22"/>
      <c r="R311" s="22"/>
      <c r="S311" s="22"/>
      <c r="T311" s="22"/>
      <c r="U311" s="22"/>
      <c r="V311" s="22"/>
    </row>
    <row r="312" spans="2:22" ht="6" customHeight="1" thickBot="1" x14ac:dyDescent="0.45">
      <c r="P312" s="22"/>
      <c r="Q312" s="22"/>
      <c r="R312" s="22"/>
      <c r="S312" s="22"/>
      <c r="T312" s="22"/>
      <c r="U312" s="22"/>
      <c r="V312" s="22"/>
    </row>
    <row r="313" spans="2:22" ht="20.100000000000001" customHeight="1" x14ac:dyDescent="0.4">
      <c r="B313" s="107" t="str">
        <f t="shared" ref="B313" si="17">$B$25</f>
        <v xml:space="preserve"> 返礼品の詳細を把握させていただくため、以下の問いに回答を記載願います。</v>
      </c>
      <c r="C313" s="108"/>
      <c r="D313" s="108"/>
      <c r="E313" s="108"/>
      <c r="F313" s="108"/>
      <c r="G313" s="108"/>
      <c r="H313" s="108"/>
      <c r="I313" s="108"/>
      <c r="J313" s="108"/>
      <c r="K313" s="108"/>
      <c r="L313" s="109"/>
      <c r="P313" s="21"/>
      <c r="Q313" s="21"/>
      <c r="R313" s="21"/>
      <c r="S313" s="21"/>
      <c r="T313" s="21"/>
      <c r="U313" s="21"/>
      <c r="V313" s="21"/>
    </row>
    <row r="314" spans="2:22" ht="50.1" customHeight="1" x14ac:dyDescent="0.4">
      <c r="B314" s="15" t="s">
        <v>53</v>
      </c>
      <c r="C314" s="76" t="e">
        <f>VLOOKUP(B300,'地場産品基準、関連資料'!$A$3:$F$15,4,FALSE)</f>
        <v>#N/A</v>
      </c>
      <c r="D314" s="77"/>
      <c r="E314" s="77"/>
      <c r="F314" s="77"/>
      <c r="G314" s="77"/>
      <c r="H314" s="77"/>
      <c r="I314" s="77"/>
      <c r="J314" s="77"/>
      <c r="K314" s="77"/>
      <c r="L314" s="78"/>
      <c r="N314" s="70" t="s">
        <v>78</v>
      </c>
      <c r="O314" s="105" t="e">
        <f>VLOOKUP(B300,'地場産品基準、関連資料'!$A$3:$J$15,8,FALSE)</f>
        <v>#N/A</v>
      </c>
      <c r="P314" s="73"/>
      <c r="Q314" s="73"/>
      <c r="R314" s="73"/>
      <c r="S314" s="73"/>
      <c r="T314" s="73"/>
      <c r="U314" s="73"/>
      <c r="V314" s="73"/>
    </row>
    <row r="315" spans="2:22" ht="45" customHeight="1" x14ac:dyDescent="0.4">
      <c r="B315" s="15" t="s">
        <v>50</v>
      </c>
      <c r="C315" s="106"/>
      <c r="D315" s="80"/>
      <c r="E315" s="80"/>
      <c r="F315" s="80"/>
      <c r="G315" s="80"/>
      <c r="H315" s="80"/>
      <c r="I315" s="80"/>
      <c r="J315" s="80"/>
      <c r="K315" s="80"/>
      <c r="L315" s="81"/>
      <c r="N315" s="71"/>
      <c r="O315" s="73"/>
      <c r="P315" s="73"/>
      <c r="Q315" s="73"/>
      <c r="R315" s="73"/>
      <c r="S315" s="73"/>
      <c r="T315" s="73"/>
      <c r="U315" s="73"/>
      <c r="V315" s="73"/>
    </row>
    <row r="316" spans="2:22" ht="50.1" customHeight="1" x14ac:dyDescent="0.4">
      <c r="B316" s="15" t="s">
        <v>54</v>
      </c>
      <c r="C316" s="76" t="e">
        <f>VLOOKUP(B300,'地場産品基準、関連資料'!$A$3:$F$15,5,FALSE)</f>
        <v>#N/A</v>
      </c>
      <c r="D316" s="77"/>
      <c r="E316" s="77"/>
      <c r="F316" s="77"/>
      <c r="G316" s="77"/>
      <c r="H316" s="77"/>
      <c r="I316" s="77"/>
      <c r="J316" s="77"/>
      <c r="K316" s="77"/>
      <c r="L316" s="78"/>
      <c r="M316" s="17"/>
      <c r="N316" s="70" t="s">
        <v>79</v>
      </c>
      <c r="O316" s="72" t="e">
        <f>VLOOKUP(B300,'地場産品基準、関連資料'!$A$3:$J$15,9,FALSE)</f>
        <v>#N/A</v>
      </c>
      <c r="P316" s="73"/>
      <c r="Q316" s="73"/>
      <c r="R316" s="73"/>
      <c r="S316" s="73"/>
      <c r="T316" s="73"/>
      <c r="U316" s="73"/>
      <c r="V316" s="73"/>
    </row>
    <row r="317" spans="2:22" ht="45" customHeight="1" x14ac:dyDescent="0.4">
      <c r="B317" s="15" t="s">
        <v>50</v>
      </c>
      <c r="C317" s="79"/>
      <c r="D317" s="80"/>
      <c r="E317" s="80"/>
      <c r="F317" s="80"/>
      <c r="G317" s="80"/>
      <c r="H317" s="80"/>
      <c r="I317" s="80"/>
      <c r="J317" s="80"/>
      <c r="K317" s="80"/>
      <c r="L317" s="81"/>
      <c r="N317" s="71"/>
      <c r="O317" s="73"/>
      <c r="P317" s="73"/>
      <c r="Q317" s="73"/>
      <c r="R317" s="73"/>
      <c r="S317" s="73"/>
      <c r="T317" s="73"/>
      <c r="U317" s="73"/>
      <c r="V317" s="73"/>
    </row>
    <row r="318" spans="2:22" ht="49.5" customHeight="1" x14ac:dyDescent="0.4">
      <c r="B318" s="15" t="s">
        <v>55</v>
      </c>
      <c r="C318" s="76" t="e">
        <f>VLOOKUP(B300,'地場産品基準、関連資料'!$A$3:$F$15,6,FALSE)</f>
        <v>#N/A</v>
      </c>
      <c r="D318" s="77"/>
      <c r="E318" s="77"/>
      <c r="F318" s="77"/>
      <c r="G318" s="77"/>
      <c r="H318" s="77"/>
      <c r="I318" s="77"/>
      <c r="J318" s="77"/>
      <c r="K318" s="77"/>
      <c r="L318" s="78"/>
      <c r="M318" s="17"/>
      <c r="N318" s="70" t="s">
        <v>80</v>
      </c>
      <c r="O318" s="72" t="e">
        <f>VLOOKUP(B300,'地場産品基準、関連資料'!$A$3:$J$15,10,FALSE)</f>
        <v>#N/A</v>
      </c>
      <c r="P318" s="74"/>
      <c r="Q318" s="74"/>
      <c r="R318" s="74"/>
      <c r="S318" s="74"/>
      <c r="T318" s="74"/>
      <c r="U318" s="75"/>
      <c r="V318" s="75"/>
    </row>
    <row r="319" spans="2:22" ht="45" customHeight="1" thickBot="1" x14ac:dyDescent="0.45">
      <c r="B319" s="16" t="s">
        <v>50</v>
      </c>
      <c r="C319" s="82"/>
      <c r="D319" s="83"/>
      <c r="E319" s="83"/>
      <c r="F319" s="83"/>
      <c r="G319" s="83"/>
      <c r="H319" s="83"/>
      <c r="I319" s="83"/>
      <c r="J319" s="83"/>
      <c r="K319" s="83"/>
      <c r="L319" s="84"/>
      <c r="N319" s="71"/>
      <c r="O319" s="75"/>
      <c r="P319" s="75"/>
      <c r="Q319" s="75"/>
      <c r="R319" s="75"/>
      <c r="S319" s="75"/>
      <c r="T319" s="75"/>
      <c r="U319" s="75"/>
      <c r="V319" s="75"/>
    </row>
  </sheetData>
  <mergeCells count="611">
    <mergeCell ref="C318:L318"/>
    <mergeCell ref="N318:N319"/>
    <mergeCell ref="O318:V319"/>
    <mergeCell ref="C319:L319"/>
    <mergeCell ref="B313:L313"/>
    <mergeCell ref="C314:L314"/>
    <mergeCell ref="N314:N315"/>
    <mergeCell ref="O314:V315"/>
    <mergeCell ref="C315:L315"/>
    <mergeCell ref="C316:L316"/>
    <mergeCell ref="N316:N317"/>
    <mergeCell ref="O316:V317"/>
    <mergeCell ref="C317:L317"/>
    <mergeCell ref="O308:V310"/>
    <mergeCell ref="B309:E309"/>
    <mergeCell ref="F309:L309"/>
    <mergeCell ref="B310:E310"/>
    <mergeCell ref="F310:L310"/>
    <mergeCell ref="B311:L311"/>
    <mergeCell ref="B307:E307"/>
    <mergeCell ref="F307:G307"/>
    <mergeCell ref="H307:I307"/>
    <mergeCell ref="J307:L307"/>
    <mergeCell ref="B308:E308"/>
    <mergeCell ref="F308:L308"/>
    <mergeCell ref="B305:E305"/>
    <mergeCell ref="F305:G305"/>
    <mergeCell ref="H305:I305"/>
    <mergeCell ref="J305:L305"/>
    <mergeCell ref="B306:E306"/>
    <mergeCell ref="F306:G306"/>
    <mergeCell ref="H306:I306"/>
    <mergeCell ref="J306:L306"/>
    <mergeCell ref="B302:E302"/>
    <mergeCell ref="F302:L302"/>
    <mergeCell ref="B303:E303"/>
    <mergeCell ref="F303:L303"/>
    <mergeCell ref="B304:E304"/>
    <mergeCell ref="F304:G304"/>
    <mergeCell ref="H304:I304"/>
    <mergeCell ref="J304:L304"/>
    <mergeCell ref="B299:L299"/>
    <mergeCell ref="B300:C300"/>
    <mergeCell ref="D300:L300"/>
    <mergeCell ref="O300:V300"/>
    <mergeCell ref="B301:E301"/>
    <mergeCell ref="F301:L301"/>
    <mergeCell ref="B296:D296"/>
    <mergeCell ref="F296:H296"/>
    <mergeCell ref="J296:L296"/>
    <mergeCell ref="B297:D297"/>
    <mergeCell ref="E297:I297"/>
    <mergeCell ref="B298:D298"/>
    <mergeCell ref="G298:L298"/>
    <mergeCell ref="K289:L289"/>
    <mergeCell ref="J292:L292"/>
    <mergeCell ref="B293:J294"/>
    <mergeCell ref="O294:V294"/>
    <mergeCell ref="B295:D295"/>
    <mergeCell ref="E295:H295"/>
    <mergeCell ref="J295:L295"/>
    <mergeCell ref="C284:L284"/>
    <mergeCell ref="N284:N285"/>
    <mergeCell ref="O284:V285"/>
    <mergeCell ref="C285:L285"/>
    <mergeCell ref="C286:L286"/>
    <mergeCell ref="N286:N287"/>
    <mergeCell ref="O286:V287"/>
    <mergeCell ref="C287:L287"/>
    <mergeCell ref="B279:L279"/>
    <mergeCell ref="B281:L281"/>
    <mergeCell ref="C282:L282"/>
    <mergeCell ref="N282:N283"/>
    <mergeCell ref="O282:V283"/>
    <mergeCell ref="C283:L283"/>
    <mergeCell ref="B276:E276"/>
    <mergeCell ref="F276:L276"/>
    <mergeCell ref="O276:V278"/>
    <mergeCell ref="B277:E277"/>
    <mergeCell ref="F277:L277"/>
    <mergeCell ref="B278:E278"/>
    <mergeCell ref="F278:L278"/>
    <mergeCell ref="B274:E274"/>
    <mergeCell ref="F274:G274"/>
    <mergeCell ref="H274:I274"/>
    <mergeCell ref="J274:L274"/>
    <mergeCell ref="B275:E275"/>
    <mergeCell ref="F275:G275"/>
    <mergeCell ref="H275:I275"/>
    <mergeCell ref="J275:L275"/>
    <mergeCell ref="B272:E272"/>
    <mergeCell ref="F272:G272"/>
    <mergeCell ref="H272:I272"/>
    <mergeCell ref="J272:L272"/>
    <mergeCell ref="B273:E273"/>
    <mergeCell ref="F273:G273"/>
    <mergeCell ref="H273:I273"/>
    <mergeCell ref="J273:L273"/>
    <mergeCell ref="O268:V268"/>
    <mergeCell ref="B269:E269"/>
    <mergeCell ref="F269:L269"/>
    <mergeCell ref="B270:E270"/>
    <mergeCell ref="F270:L270"/>
    <mergeCell ref="B271:E271"/>
    <mergeCell ref="F271:L271"/>
    <mergeCell ref="B265:D265"/>
    <mergeCell ref="E265:I265"/>
    <mergeCell ref="B266:D266"/>
    <mergeCell ref="G266:L266"/>
    <mergeCell ref="B267:L267"/>
    <mergeCell ref="B268:C268"/>
    <mergeCell ref="D268:L268"/>
    <mergeCell ref="B261:J262"/>
    <mergeCell ref="O262:V262"/>
    <mergeCell ref="B263:D263"/>
    <mergeCell ref="E263:H263"/>
    <mergeCell ref="J263:L263"/>
    <mergeCell ref="B264:D264"/>
    <mergeCell ref="F264:H264"/>
    <mergeCell ref="J264:L264"/>
    <mergeCell ref="C254:L254"/>
    <mergeCell ref="N254:N255"/>
    <mergeCell ref="O254:V255"/>
    <mergeCell ref="C255:L255"/>
    <mergeCell ref="K257:L257"/>
    <mergeCell ref="J260:L260"/>
    <mergeCell ref="B249:L249"/>
    <mergeCell ref="C250:L250"/>
    <mergeCell ref="N250:N251"/>
    <mergeCell ref="O250:V251"/>
    <mergeCell ref="C251:L251"/>
    <mergeCell ref="C252:L252"/>
    <mergeCell ref="N252:N253"/>
    <mergeCell ref="O252:V253"/>
    <mergeCell ref="C253:L253"/>
    <mergeCell ref="O244:V246"/>
    <mergeCell ref="B245:E245"/>
    <mergeCell ref="F245:L245"/>
    <mergeCell ref="B246:E246"/>
    <mergeCell ref="F246:L246"/>
    <mergeCell ref="B247:L247"/>
    <mergeCell ref="B243:E243"/>
    <mergeCell ref="F243:G243"/>
    <mergeCell ref="H243:I243"/>
    <mergeCell ref="J243:L243"/>
    <mergeCell ref="B244:E244"/>
    <mergeCell ref="F244:L244"/>
    <mergeCell ref="B241:E241"/>
    <mergeCell ref="F241:G241"/>
    <mergeCell ref="H241:I241"/>
    <mergeCell ref="J241:L241"/>
    <mergeCell ref="B242:E242"/>
    <mergeCell ref="F242:G242"/>
    <mergeCell ref="H242:I242"/>
    <mergeCell ref="J242:L242"/>
    <mergeCell ref="B238:E238"/>
    <mergeCell ref="F238:L238"/>
    <mergeCell ref="B239:E239"/>
    <mergeCell ref="F239:L239"/>
    <mergeCell ref="B240:E240"/>
    <mergeCell ref="F240:G240"/>
    <mergeCell ref="H240:I240"/>
    <mergeCell ref="J240:L240"/>
    <mergeCell ref="B235:L235"/>
    <mergeCell ref="B236:C236"/>
    <mergeCell ref="D236:L236"/>
    <mergeCell ref="O236:V236"/>
    <mergeCell ref="B237:E237"/>
    <mergeCell ref="F237:L237"/>
    <mergeCell ref="B232:D232"/>
    <mergeCell ref="F232:H232"/>
    <mergeCell ref="J232:L232"/>
    <mergeCell ref="B233:D233"/>
    <mergeCell ref="E233:I233"/>
    <mergeCell ref="B234:D234"/>
    <mergeCell ref="G234:L234"/>
    <mergeCell ref="K225:L225"/>
    <mergeCell ref="J228:L228"/>
    <mergeCell ref="B229:J230"/>
    <mergeCell ref="O230:V230"/>
    <mergeCell ref="B231:D231"/>
    <mergeCell ref="E231:H231"/>
    <mergeCell ref="J231:L231"/>
    <mergeCell ref="C220:L220"/>
    <mergeCell ref="N220:N221"/>
    <mergeCell ref="O220:V221"/>
    <mergeCell ref="C221:L221"/>
    <mergeCell ref="C222:L222"/>
    <mergeCell ref="N222:N223"/>
    <mergeCell ref="O222:V223"/>
    <mergeCell ref="C223:L223"/>
    <mergeCell ref="B215:L215"/>
    <mergeCell ref="B217:L217"/>
    <mergeCell ref="C218:L218"/>
    <mergeCell ref="N218:N219"/>
    <mergeCell ref="O218:V219"/>
    <mergeCell ref="C219:L219"/>
    <mergeCell ref="B212:E212"/>
    <mergeCell ref="F212:L212"/>
    <mergeCell ref="O212:V214"/>
    <mergeCell ref="B213:E213"/>
    <mergeCell ref="F213:L213"/>
    <mergeCell ref="B214:E214"/>
    <mergeCell ref="F214:L214"/>
    <mergeCell ref="B210:E210"/>
    <mergeCell ref="F210:G210"/>
    <mergeCell ref="H210:I210"/>
    <mergeCell ref="J210:L210"/>
    <mergeCell ref="B211:E211"/>
    <mergeCell ref="F211:G211"/>
    <mergeCell ref="H211:I211"/>
    <mergeCell ref="J211:L211"/>
    <mergeCell ref="B208:E208"/>
    <mergeCell ref="F208:G208"/>
    <mergeCell ref="H208:I208"/>
    <mergeCell ref="J208:L208"/>
    <mergeCell ref="B209:E209"/>
    <mergeCell ref="F209:G209"/>
    <mergeCell ref="H209:I209"/>
    <mergeCell ref="J209:L209"/>
    <mergeCell ref="O204:V204"/>
    <mergeCell ref="B205:E205"/>
    <mergeCell ref="F205:L205"/>
    <mergeCell ref="B206:E206"/>
    <mergeCell ref="F206:L206"/>
    <mergeCell ref="B207:E207"/>
    <mergeCell ref="F207:L207"/>
    <mergeCell ref="B201:D201"/>
    <mergeCell ref="E201:I201"/>
    <mergeCell ref="B202:D202"/>
    <mergeCell ref="G202:L202"/>
    <mergeCell ref="B203:L203"/>
    <mergeCell ref="B204:C204"/>
    <mergeCell ref="D204:L204"/>
    <mergeCell ref="B197:J198"/>
    <mergeCell ref="O198:V198"/>
    <mergeCell ref="B199:D199"/>
    <mergeCell ref="E199:H199"/>
    <mergeCell ref="J199:L199"/>
    <mergeCell ref="B200:D200"/>
    <mergeCell ref="F200:H200"/>
    <mergeCell ref="J200:L200"/>
    <mergeCell ref="C190:L190"/>
    <mergeCell ref="N190:N191"/>
    <mergeCell ref="O190:V191"/>
    <mergeCell ref="C191:L191"/>
    <mergeCell ref="K193:L193"/>
    <mergeCell ref="J196:L196"/>
    <mergeCell ref="B185:L185"/>
    <mergeCell ref="C186:L186"/>
    <mergeCell ref="N186:N187"/>
    <mergeCell ref="O186:V187"/>
    <mergeCell ref="C187:L187"/>
    <mergeCell ref="C188:L188"/>
    <mergeCell ref="N188:N189"/>
    <mergeCell ref="O188:V189"/>
    <mergeCell ref="C189:L189"/>
    <mergeCell ref="O180:V182"/>
    <mergeCell ref="B181:E181"/>
    <mergeCell ref="F181:L181"/>
    <mergeCell ref="B182:E182"/>
    <mergeCell ref="F182:L182"/>
    <mergeCell ref="B183:L183"/>
    <mergeCell ref="B179:E179"/>
    <mergeCell ref="F179:G179"/>
    <mergeCell ref="H179:I179"/>
    <mergeCell ref="J179:L179"/>
    <mergeCell ref="B180:E180"/>
    <mergeCell ref="F180:L180"/>
    <mergeCell ref="B177:E177"/>
    <mergeCell ref="F177:G177"/>
    <mergeCell ref="H177:I177"/>
    <mergeCell ref="J177:L177"/>
    <mergeCell ref="B178:E178"/>
    <mergeCell ref="F178:G178"/>
    <mergeCell ref="H178:I178"/>
    <mergeCell ref="J178:L178"/>
    <mergeCell ref="B174:E174"/>
    <mergeCell ref="F174:L174"/>
    <mergeCell ref="B175:E175"/>
    <mergeCell ref="F175:L175"/>
    <mergeCell ref="B176:E176"/>
    <mergeCell ref="F176:G176"/>
    <mergeCell ref="H176:I176"/>
    <mergeCell ref="J176:L176"/>
    <mergeCell ref="B171:L171"/>
    <mergeCell ref="B172:C172"/>
    <mergeCell ref="D172:L172"/>
    <mergeCell ref="O172:V172"/>
    <mergeCell ref="B173:E173"/>
    <mergeCell ref="F173:L173"/>
    <mergeCell ref="B168:D168"/>
    <mergeCell ref="F168:H168"/>
    <mergeCell ref="J168:L168"/>
    <mergeCell ref="B169:D169"/>
    <mergeCell ref="E169:I169"/>
    <mergeCell ref="B170:D170"/>
    <mergeCell ref="G170:L170"/>
    <mergeCell ref="K161:L161"/>
    <mergeCell ref="J164:L164"/>
    <mergeCell ref="B165:J166"/>
    <mergeCell ref="O166:V166"/>
    <mergeCell ref="B167:D167"/>
    <mergeCell ref="E167:H167"/>
    <mergeCell ref="J167:L167"/>
    <mergeCell ref="C156:L156"/>
    <mergeCell ref="N156:N157"/>
    <mergeCell ref="O156:V157"/>
    <mergeCell ref="C157:L157"/>
    <mergeCell ref="C158:L158"/>
    <mergeCell ref="N158:N159"/>
    <mergeCell ref="O158:V159"/>
    <mergeCell ref="C159:L159"/>
    <mergeCell ref="B151:L151"/>
    <mergeCell ref="B153:L153"/>
    <mergeCell ref="C154:L154"/>
    <mergeCell ref="N154:N155"/>
    <mergeCell ref="O154:V155"/>
    <mergeCell ref="C155:L155"/>
    <mergeCell ref="B148:E148"/>
    <mergeCell ref="F148:L148"/>
    <mergeCell ref="O148:V150"/>
    <mergeCell ref="B149:E149"/>
    <mergeCell ref="F149:L149"/>
    <mergeCell ref="B150:E150"/>
    <mergeCell ref="F150:L150"/>
    <mergeCell ref="B146:E146"/>
    <mergeCell ref="F146:G146"/>
    <mergeCell ref="H146:I146"/>
    <mergeCell ref="J146:L146"/>
    <mergeCell ref="B147:E147"/>
    <mergeCell ref="F147:G147"/>
    <mergeCell ref="H147:I147"/>
    <mergeCell ref="J147:L147"/>
    <mergeCell ref="B144:E144"/>
    <mergeCell ref="F144:G144"/>
    <mergeCell ref="H144:I144"/>
    <mergeCell ref="J144:L144"/>
    <mergeCell ref="B145:E145"/>
    <mergeCell ref="F145:G145"/>
    <mergeCell ref="H145:I145"/>
    <mergeCell ref="J145:L145"/>
    <mergeCell ref="O140:V140"/>
    <mergeCell ref="B141:E141"/>
    <mergeCell ref="F141:L141"/>
    <mergeCell ref="B142:E142"/>
    <mergeCell ref="F142:L142"/>
    <mergeCell ref="B143:E143"/>
    <mergeCell ref="F143:L143"/>
    <mergeCell ref="B137:D137"/>
    <mergeCell ref="E137:I137"/>
    <mergeCell ref="B138:D138"/>
    <mergeCell ref="G138:L138"/>
    <mergeCell ref="B139:L139"/>
    <mergeCell ref="B140:C140"/>
    <mergeCell ref="D140:L140"/>
    <mergeCell ref="B133:J134"/>
    <mergeCell ref="O134:V134"/>
    <mergeCell ref="B135:D135"/>
    <mergeCell ref="E135:H135"/>
    <mergeCell ref="J135:L135"/>
    <mergeCell ref="B136:D136"/>
    <mergeCell ref="F136:H136"/>
    <mergeCell ref="J136:L136"/>
    <mergeCell ref="C126:L126"/>
    <mergeCell ref="N126:N127"/>
    <mergeCell ref="O126:V127"/>
    <mergeCell ref="C127:L127"/>
    <mergeCell ref="K129:L129"/>
    <mergeCell ref="J132:L132"/>
    <mergeCell ref="B121:L121"/>
    <mergeCell ref="C122:L122"/>
    <mergeCell ref="N122:N123"/>
    <mergeCell ref="O122:V123"/>
    <mergeCell ref="C123:L123"/>
    <mergeCell ref="C124:L124"/>
    <mergeCell ref="N124:N125"/>
    <mergeCell ref="O124:V125"/>
    <mergeCell ref="C125:L125"/>
    <mergeCell ref="O116:V118"/>
    <mergeCell ref="B117:E117"/>
    <mergeCell ref="F117:L117"/>
    <mergeCell ref="B118:E118"/>
    <mergeCell ref="F118:L118"/>
    <mergeCell ref="B119:L119"/>
    <mergeCell ref="B115:E115"/>
    <mergeCell ref="F115:G115"/>
    <mergeCell ref="H115:I115"/>
    <mergeCell ref="J115:L115"/>
    <mergeCell ref="B116:E116"/>
    <mergeCell ref="F116:L116"/>
    <mergeCell ref="B113:E113"/>
    <mergeCell ref="F113:G113"/>
    <mergeCell ref="H113:I113"/>
    <mergeCell ref="J113:L113"/>
    <mergeCell ref="B114:E114"/>
    <mergeCell ref="F114:G114"/>
    <mergeCell ref="H114:I114"/>
    <mergeCell ref="J114:L114"/>
    <mergeCell ref="B110:E110"/>
    <mergeCell ref="F110:L110"/>
    <mergeCell ref="B111:E111"/>
    <mergeCell ref="F111:L111"/>
    <mergeCell ref="B112:E112"/>
    <mergeCell ref="F112:G112"/>
    <mergeCell ref="H112:I112"/>
    <mergeCell ref="J112:L112"/>
    <mergeCell ref="B107:L107"/>
    <mergeCell ref="B108:C108"/>
    <mergeCell ref="D108:L108"/>
    <mergeCell ref="O108:V108"/>
    <mergeCell ref="B109:E109"/>
    <mergeCell ref="F109:L109"/>
    <mergeCell ref="B104:D104"/>
    <mergeCell ref="F104:H104"/>
    <mergeCell ref="J104:L104"/>
    <mergeCell ref="B105:D105"/>
    <mergeCell ref="E105:I105"/>
    <mergeCell ref="B106:D106"/>
    <mergeCell ref="G106:L106"/>
    <mergeCell ref="K97:L97"/>
    <mergeCell ref="J100:L100"/>
    <mergeCell ref="B101:J102"/>
    <mergeCell ref="O102:V102"/>
    <mergeCell ref="B103:D103"/>
    <mergeCell ref="E103:H103"/>
    <mergeCell ref="J103:L103"/>
    <mergeCell ref="C92:L92"/>
    <mergeCell ref="N92:N93"/>
    <mergeCell ref="O92:V93"/>
    <mergeCell ref="C93:L93"/>
    <mergeCell ref="C94:L94"/>
    <mergeCell ref="N94:N95"/>
    <mergeCell ref="O94:V95"/>
    <mergeCell ref="C95:L95"/>
    <mergeCell ref="B87:L87"/>
    <mergeCell ref="B89:L89"/>
    <mergeCell ref="C90:L90"/>
    <mergeCell ref="N90:N91"/>
    <mergeCell ref="O90:V91"/>
    <mergeCell ref="C91:L91"/>
    <mergeCell ref="B84:E84"/>
    <mergeCell ref="F84:L84"/>
    <mergeCell ref="O84:V86"/>
    <mergeCell ref="B85:E85"/>
    <mergeCell ref="F85:L85"/>
    <mergeCell ref="B86:E86"/>
    <mergeCell ref="F86:L86"/>
    <mergeCell ref="B82:E82"/>
    <mergeCell ref="F82:G82"/>
    <mergeCell ref="H82:I82"/>
    <mergeCell ref="J82:L82"/>
    <mergeCell ref="B83:E83"/>
    <mergeCell ref="F83:G83"/>
    <mergeCell ref="H83:I83"/>
    <mergeCell ref="J83:L83"/>
    <mergeCell ref="B80:E80"/>
    <mergeCell ref="F80:G80"/>
    <mergeCell ref="H80:I80"/>
    <mergeCell ref="J80:L80"/>
    <mergeCell ref="B81:E81"/>
    <mergeCell ref="F81:G81"/>
    <mergeCell ref="H81:I81"/>
    <mergeCell ref="J81:L81"/>
    <mergeCell ref="O76:V76"/>
    <mergeCell ref="B77:E77"/>
    <mergeCell ref="F77:L77"/>
    <mergeCell ref="B78:E78"/>
    <mergeCell ref="F78:L78"/>
    <mergeCell ref="B79:E79"/>
    <mergeCell ref="F79:L79"/>
    <mergeCell ref="B73:D73"/>
    <mergeCell ref="E73:I73"/>
    <mergeCell ref="B74:D74"/>
    <mergeCell ref="G74:L74"/>
    <mergeCell ref="B75:L75"/>
    <mergeCell ref="B76:C76"/>
    <mergeCell ref="D76:L76"/>
    <mergeCell ref="B69:J70"/>
    <mergeCell ref="O70:V70"/>
    <mergeCell ref="B71:D71"/>
    <mergeCell ref="E71:H71"/>
    <mergeCell ref="J71:L71"/>
    <mergeCell ref="B72:D72"/>
    <mergeCell ref="F72:H72"/>
    <mergeCell ref="J72:L72"/>
    <mergeCell ref="C62:L62"/>
    <mergeCell ref="N62:N63"/>
    <mergeCell ref="O62:V63"/>
    <mergeCell ref="C63:L63"/>
    <mergeCell ref="K65:L65"/>
    <mergeCell ref="J68:L68"/>
    <mergeCell ref="B57:L57"/>
    <mergeCell ref="C58:L58"/>
    <mergeCell ref="N58:N59"/>
    <mergeCell ref="O58:V59"/>
    <mergeCell ref="C59:L59"/>
    <mergeCell ref="C60:L60"/>
    <mergeCell ref="N60:N61"/>
    <mergeCell ref="O60:V61"/>
    <mergeCell ref="C61:L61"/>
    <mergeCell ref="O52:V54"/>
    <mergeCell ref="B53:E53"/>
    <mergeCell ref="F53:L53"/>
    <mergeCell ref="B54:E54"/>
    <mergeCell ref="F54:L54"/>
    <mergeCell ref="B55:L55"/>
    <mergeCell ref="B51:E51"/>
    <mergeCell ref="F51:G51"/>
    <mergeCell ref="H51:I51"/>
    <mergeCell ref="J51:L51"/>
    <mergeCell ref="B52:E52"/>
    <mergeCell ref="F52:L52"/>
    <mergeCell ref="B49:E49"/>
    <mergeCell ref="F49:G49"/>
    <mergeCell ref="H49:I49"/>
    <mergeCell ref="J49:L49"/>
    <mergeCell ref="B50:E50"/>
    <mergeCell ref="F50:G50"/>
    <mergeCell ref="H50:I50"/>
    <mergeCell ref="J50:L50"/>
    <mergeCell ref="B46:E46"/>
    <mergeCell ref="F46:L46"/>
    <mergeCell ref="B47:E47"/>
    <mergeCell ref="F47:L47"/>
    <mergeCell ref="B48:E48"/>
    <mergeCell ref="F48:G48"/>
    <mergeCell ref="H48:I48"/>
    <mergeCell ref="J48:L48"/>
    <mergeCell ref="B43:L43"/>
    <mergeCell ref="B44:C44"/>
    <mergeCell ref="D44:L44"/>
    <mergeCell ref="O44:V44"/>
    <mergeCell ref="B45:E45"/>
    <mergeCell ref="F45:L45"/>
    <mergeCell ref="B40:D40"/>
    <mergeCell ref="F40:H40"/>
    <mergeCell ref="J40:L40"/>
    <mergeCell ref="B41:D41"/>
    <mergeCell ref="E41:I41"/>
    <mergeCell ref="B42:D42"/>
    <mergeCell ref="G42:L42"/>
    <mergeCell ref="J36:L36"/>
    <mergeCell ref="B37:J38"/>
    <mergeCell ref="O38:V38"/>
    <mergeCell ref="B39:D39"/>
    <mergeCell ref="E39:H39"/>
    <mergeCell ref="J39:L39"/>
    <mergeCell ref="C30:L30"/>
    <mergeCell ref="N30:N31"/>
    <mergeCell ref="O30:V31"/>
    <mergeCell ref="C31:L31"/>
    <mergeCell ref="K33:L33"/>
    <mergeCell ref="O35:P35"/>
    <mergeCell ref="B25:L25"/>
    <mergeCell ref="C26:L26"/>
    <mergeCell ref="N26:N27"/>
    <mergeCell ref="O26:V27"/>
    <mergeCell ref="C27:L27"/>
    <mergeCell ref="C28:L28"/>
    <mergeCell ref="N28:N29"/>
    <mergeCell ref="O28:V29"/>
    <mergeCell ref="C29:L29"/>
    <mergeCell ref="O20:V22"/>
    <mergeCell ref="B21:E21"/>
    <mergeCell ref="F21:L21"/>
    <mergeCell ref="B22:E22"/>
    <mergeCell ref="F22:L22"/>
    <mergeCell ref="B23:L23"/>
    <mergeCell ref="B19:E19"/>
    <mergeCell ref="F19:G19"/>
    <mergeCell ref="H19:I19"/>
    <mergeCell ref="J19:L19"/>
    <mergeCell ref="B20:E20"/>
    <mergeCell ref="F20:L20"/>
    <mergeCell ref="B17:E17"/>
    <mergeCell ref="F17:G17"/>
    <mergeCell ref="H17:I17"/>
    <mergeCell ref="J17:L17"/>
    <mergeCell ref="B18:E18"/>
    <mergeCell ref="F18:G18"/>
    <mergeCell ref="H18:I18"/>
    <mergeCell ref="J18:L18"/>
    <mergeCell ref="B14:E14"/>
    <mergeCell ref="F14:L14"/>
    <mergeCell ref="B15:E15"/>
    <mergeCell ref="F15:L15"/>
    <mergeCell ref="B16:E16"/>
    <mergeCell ref="F16:G16"/>
    <mergeCell ref="H16:I16"/>
    <mergeCell ref="J16:L16"/>
    <mergeCell ref="B13:E13"/>
    <mergeCell ref="F13:L13"/>
    <mergeCell ref="B8:D8"/>
    <mergeCell ref="F8:H8"/>
    <mergeCell ref="J8:L8"/>
    <mergeCell ref="B9:D9"/>
    <mergeCell ref="E9:I9"/>
    <mergeCell ref="B10:D10"/>
    <mergeCell ref="G10:L10"/>
    <mergeCell ref="K1:L1"/>
    <mergeCell ref="J4:L4"/>
    <mergeCell ref="B5:J6"/>
    <mergeCell ref="O6:V6"/>
    <mergeCell ref="B7:D7"/>
    <mergeCell ref="E7:H7"/>
    <mergeCell ref="J7:L7"/>
    <mergeCell ref="B11:L11"/>
    <mergeCell ref="B12:C12"/>
    <mergeCell ref="D12:L12"/>
    <mergeCell ref="O12:V12"/>
  </mergeCells>
  <phoneticPr fontId="2"/>
  <conditionalFormatting sqref="F10">
    <cfRule type="cellIs" dxfId="8" priority="9" operator="equal">
      <formula>"変更理由"</formula>
    </cfRule>
  </conditionalFormatting>
  <conditionalFormatting sqref="F42">
    <cfRule type="cellIs" dxfId="7" priority="7" operator="equal">
      <formula>"変更理由"</formula>
    </cfRule>
  </conditionalFormatting>
  <conditionalFormatting sqref="F74 F202">
    <cfRule type="cellIs" dxfId="6" priority="8" operator="equal">
      <formula>"変更理由"</formula>
    </cfRule>
  </conditionalFormatting>
  <conditionalFormatting sqref="F106">
    <cfRule type="cellIs" dxfId="5" priority="6" operator="equal">
      <formula>"変更理由"</formula>
    </cfRule>
  </conditionalFormatting>
  <conditionalFormatting sqref="F138">
    <cfRule type="cellIs" dxfId="4" priority="5" operator="equal">
      <formula>"変更理由"</formula>
    </cfRule>
  </conditionalFormatting>
  <conditionalFormatting sqref="F170">
    <cfRule type="cellIs" dxfId="3" priority="4" operator="equal">
      <formula>"変更理由"</formula>
    </cfRule>
  </conditionalFormatting>
  <conditionalFormatting sqref="F234">
    <cfRule type="cellIs" dxfId="2" priority="3" operator="equal">
      <formula>"変更理由"</formula>
    </cfRule>
  </conditionalFormatting>
  <conditionalFormatting sqref="F266">
    <cfRule type="cellIs" dxfId="1" priority="2" operator="equal">
      <formula>"変更理由"</formula>
    </cfRule>
  </conditionalFormatting>
  <conditionalFormatting sqref="F298">
    <cfRule type="cellIs" dxfId="0" priority="1" operator="equal">
      <formula>"変更理由"</formula>
    </cfRule>
  </conditionalFormatting>
  <dataValidations count="4">
    <dataValidation type="whole" operator="greaterThanOrEqual" allowBlank="1" showInputMessage="1" showErrorMessage="1" error="お礼品価格は下限が1,500円です。" sqref="F16 F48 F80 F112 F144 F176 F208 F240 F272 F304" xr:uid="{CA9986B7-303E-4F9E-B4A8-FAAB2C5E4063}">
      <formula1>1500</formula1>
    </dataValidation>
    <dataValidation type="decimal" operator="equal" allowBlank="1" showInputMessage="1" showErrorMessage="1" sqref="F10 F234 F266 F42 F74 F106 F138 F170 F202 F298" xr:uid="{CFA70A8A-5513-401F-86B5-02A764CB4EEE}">
      <formula1>0.000002</formula1>
    </dataValidation>
    <dataValidation operator="greaterThanOrEqual" allowBlank="1" showInputMessage="1" showErrorMessage="1" error="お礼品価格は下限が1,500円です。" sqref="F17:G17 F20:G20 F49:G49 F52:G52 F81:G81 F84:G84 F113:G113 F116:G116 F145:G145 F148:G148 F177:G177 F180:G180 F209:G209 F212:G212 F241:G241 F244:G244 F273:G273 F276:G276 F305:G305 F308:G308" xr:uid="{BD1AD843-AF29-48A4-A4C4-9F2D07F91BD7}"/>
    <dataValidation operator="equal" allowBlank="1" showInputMessage="1" showErrorMessage="1" sqref="D12:L12 D268:L268 D44:L44 D76:L76 D108:L108 D140:L140 D172:L172 D204:L204 D236:L236 D300:L300" xr:uid="{32433ADF-4608-41C3-8FA4-8BB56C907063}"/>
  </dataValidations>
  <pageMargins left="0.70866141732283472" right="0.19685039370078741"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5</xdr:col>
                    <xdr:colOff>47625</xdr:colOff>
                    <xdr:row>21</xdr:row>
                    <xdr:rowOff>66675</xdr:rowOff>
                  </from>
                  <to>
                    <xdr:col>5</xdr:col>
                    <xdr:colOff>257175</xdr:colOff>
                    <xdr:row>21</xdr:row>
                    <xdr:rowOff>180975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5</xdr:col>
                    <xdr:colOff>47625</xdr:colOff>
                    <xdr:row>53</xdr:row>
                    <xdr:rowOff>66675</xdr:rowOff>
                  </from>
                  <to>
                    <xdr:col>5</xdr:col>
                    <xdr:colOff>257175</xdr:colOff>
                    <xdr:row>53</xdr:row>
                    <xdr:rowOff>180975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5</xdr:col>
                    <xdr:colOff>47625</xdr:colOff>
                    <xdr:row>85</xdr:row>
                    <xdr:rowOff>66675</xdr:rowOff>
                  </from>
                  <to>
                    <xdr:col>5</xdr:col>
                    <xdr:colOff>257175</xdr:colOff>
                    <xdr:row>85</xdr:row>
                    <xdr:rowOff>180975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47625</xdr:colOff>
                    <xdr:row>117</xdr:row>
                    <xdr:rowOff>66675</xdr:rowOff>
                  </from>
                  <to>
                    <xdr:col>5</xdr:col>
                    <xdr:colOff>257175</xdr:colOff>
                    <xdr:row>117</xdr:row>
                    <xdr:rowOff>180975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5</xdr:col>
                    <xdr:colOff>47625</xdr:colOff>
                    <xdr:row>117</xdr:row>
                    <xdr:rowOff>66675</xdr:rowOff>
                  </from>
                  <to>
                    <xdr:col>5</xdr:col>
                    <xdr:colOff>257175</xdr:colOff>
                    <xdr:row>117</xdr:row>
                    <xdr:rowOff>180975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5</xdr:col>
                    <xdr:colOff>47625</xdr:colOff>
                    <xdr:row>149</xdr:row>
                    <xdr:rowOff>66675</xdr:rowOff>
                  </from>
                  <to>
                    <xdr:col>5</xdr:col>
                    <xdr:colOff>257175</xdr:colOff>
                    <xdr:row>149</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5</xdr:col>
                    <xdr:colOff>47625</xdr:colOff>
                    <xdr:row>149</xdr:row>
                    <xdr:rowOff>66675</xdr:rowOff>
                  </from>
                  <to>
                    <xdr:col>5</xdr:col>
                    <xdr:colOff>257175</xdr:colOff>
                    <xdr:row>149</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5</xdr:col>
                    <xdr:colOff>47625</xdr:colOff>
                    <xdr:row>181</xdr:row>
                    <xdr:rowOff>66675</xdr:rowOff>
                  </from>
                  <to>
                    <xdr:col>5</xdr:col>
                    <xdr:colOff>257175</xdr:colOff>
                    <xdr:row>181</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5</xdr:col>
                    <xdr:colOff>47625</xdr:colOff>
                    <xdr:row>181</xdr:row>
                    <xdr:rowOff>66675</xdr:rowOff>
                  </from>
                  <to>
                    <xdr:col>5</xdr:col>
                    <xdr:colOff>257175</xdr:colOff>
                    <xdr:row>181</xdr:row>
                    <xdr:rowOff>180975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5</xdr:col>
                    <xdr:colOff>47625</xdr:colOff>
                    <xdr:row>213</xdr:row>
                    <xdr:rowOff>66675</xdr:rowOff>
                  </from>
                  <to>
                    <xdr:col>5</xdr:col>
                    <xdr:colOff>257175</xdr:colOff>
                    <xdr:row>213</xdr:row>
                    <xdr:rowOff>180975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5</xdr:col>
                    <xdr:colOff>47625</xdr:colOff>
                    <xdr:row>213</xdr:row>
                    <xdr:rowOff>66675</xdr:rowOff>
                  </from>
                  <to>
                    <xdr:col>5</xdr:col>
                    <xdr:colOff>257175</xdr:colOff>
                    <xdr:row>213</xdr:row>
                    <xdr:rowOff>180975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5</xdr:col>
                    <xdr:colOff>47625</xdr:colOff>
                    <xdr:row>245</xdr:row>
                    <xdr:rowOff>66675</xdr:rowOff>
                  </from>
                  <to>
                    <xdr:col>5</xdr:col>
                    <xdr:colOff>257175</xdr:colOff>
                    <xdr:row>245</xdr:row>
                    <xdr:rowOff>180975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5</xdr:col>
                    <xdr:colOff>47625</xdr:colOff>
                    <xdr:row>245</xdr:row>
                    <xdr:rowOff>66675</xdr:rowOff>
                  </from>
                  <to>
                    <xdr:col>5</xdr:col>
                    <xdr:colOff>257175</xdr:colOff>
                    <xdr:row>245</xdr:row>
                    <xdr:rowOff>180975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5</xdr:col>
                    <xdr:colOff>47625</xdr:colOff>
                    <xdr:row>277</xdr:row>
                    <xdr:rowOff>66675</xdr:rowOff>
                  </from>
                  <to>
                    <xdr:col>5</xdr:col>
                    <xdr:colOff>257175</xdr:colOff>
                    <xdr:row>277</xdr:row>
                    <xdr:rowOff>180975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5</xdr:col>
                    <xdr:colOff>47625</xdr:colOff>
                    <xdr:row>277</xdr:row>
                    <xdr:rowOff>66675</xdr:rowOff>
                  </from>
                  <to>
                    <xdr:col>5</xdr:col>
                    <xdr:colOff>257175</xdr:colOff>
                    <xdr:row>277</xdr:row>
                    <xdr:rowOff>180975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5</xdr:col>
                    <xdr:colOff>47625</xdr:colOff>
                    <xdr:row>309</xdr:row>
                    <xdr:rowOff>66675</xdr:rowOff>
                  </from>
                  <to>
                    <xdr:col>5</xdr:col>
                    <xdr:colOff>257175</xdr:colOff>
                    <xdr:row>309</xdr:row>
                    <xdr:rowOff>180975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5</xdr:col>
                    <xdr:colOff>47625</xdr:colOff>
                    <xdr:row>309</xdr:row>
                    <xdr:rowOff>66675</xdr:rowOff>
                  </from>
                  <to>
                    <xdr:col>5</xdr:col>
                    <xdr:colOff>257175</xdr:colOff>
                    <xdr:row>309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xr:uid="{933D0D5B-62C2-4B99-BA74-5A4D835DB9F9}">
          <x14:formula1>
            <xm:f>ドロップダウンリスト!$C$6:$E$6</xm:f>
          </x14:formula1>
          <xm:sqref>F18 F50 F82 F114 F146 F178 F210 F242 F274 F306</xm:sqref>
        </x14:dataValidation>
        <x14:dataValidation type="list" allowBlank="1" showInputMessage="1" showErrorMessage="1" xr:uid="{C8951D5E-BC4A-464E-9123-255B64E2065B}">
          <x14:formula1>
            <xm:f>ドロップダウンリスト!$C$5:$E$5</xm:f>
          </x14:formula1>
          <xm:sqref>J19:K19 J51:K51 J83:K83 J115:K115 J147:K147 J179:K179 J211:K211 J243:K243 J275:K275 J307:K307</xm:sqref>
        </x14:dataValidation>
        <x14:dataValidation type="list" allowBlank="1" showInputMessage="1" showErrorMessage="1" xr:uid="{606C3C6C-452A-4A74-B7BB-56D7892C5AA3}">
          <x14:formula1>
            <xm:f>ドロップダウンリスト!$C$10:$D$10</xm:f>
          </x14:formula1>
          <xm:sqref>E10 E234 E266 E42 E74 E106 E138 E170 E202 E298</xm:sqref>
        </x14:dataValidation>
        <x14:dataValidation type="list" allowBlank="1" showInputMessage="1" showErrorMessage="1" xr:uid="{4795C3F9-D4D8-4FA9-8151-0336936D2B16}">
          <x14:formula1>
            <xm:f>'地場産品基準、関連資料'!$A$3:$A$15</xm:f>
          </x14:formula1>
          <xm:sqref>B300 B268 B44 B76 B108 B140 B172 B204 B236</xm:sqref>
        </x14:dataValidation>
        <x14:dataValidation type="list" allowBlank="1" showInputMessage="1" xr:uid="{9CABBE4D-5A94-4E41-AD08-47D88D18BCAD}">
          <x14:formula1>
            <xm:f>ドロップダウンリスト!$C$4:$I$4</xm:f>
          </x14:formula1>
          <xm:sqref>F19:G19 F51:G51 F83:G83 F115:G115 F147:G147 F179:G179 F211:G211 F243:G243 F275:G275 F307:G307</xm:sqref>
        </x14:dataValidation>
        <x14:dataValidation type="list" allowBlank="1" showInputMessage="1" showErrorMessage="1" xr:uid="{7D4724DA-0AB8-488A-8018-374B55473A8C}">
          <x14:formula1>
            <xm:f>ドロップダウンリスト!$C$11:$E$11</xm:f>
          </x14:formula1>
          <xm:sqref>J18:L18 J50:L50 J82:L82 J114:L114 J146:L146 J178:L178 J210:L210 J242:L242 J274:L274 J306:L306</xm:sqref>
        </x14:dataValidation>
        <x14:dataValidation type="list" showInputMessage="1" showErrorMessage="1" xr:uid="{777B05DF-E1B7-4170-BACE-9F0AE6414835}">
          <x14:formula1>
            <xm:f>'地場産品基準、関連資料'!$A$3:$A$16</xm:f>
          </x14:formula1>
          <xm:sqref>B12:C12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topLeftCell="A9" workbookViewId="0">
      <pane xSplit="1" topLeftCell="B1" activePane="topRight" state="frozen"/>
      <selection pane="topRight" activeCell="A17" sqref="A17"/>
    </sheetView>
  </sheetViews>
  <sheetFormatPr defaultColWidth="53" defaultRowHeight="12" x14ac:dyDescent="0.4"/>
  <cols>
    <col min="1" max="1" width="14.875" style="2" customWidth="1"/>
    <col min="2" max="2" width="54.5" style="2" customWidth="1"/>
    <col min="3" max="3" width="1.625" style="2" customWidth="1"/>
    <col min="4" max="6" width="53" style="2"/>
    <col min="7" max="7" width="1.625" style="2" customWidth="1"/>
    <col min="8" max="16384" width="53" style="2"/>
  </cols>
  <sheetData>
    <row r="1" spans="1:10" ht="23.25" customHeight="1" x14ac:dyDescent="0.4">
      <c r="A1" s="179" t="s">
        <v>150</v>
      </c>
      <c r="B1" s="179"/>
      <c r="E1" s="13" t="s">
        <v>151</v>
      </c>
      <c r="I1" s="13" t="s">
        <v>152</v>
      </c>
    </row>
    <row r="2" spans="1:10" ht="16.5" customHeight="1" x14ac:dyDescent="0.4">
      <c r="A2" s="3" t="s">
        <v>5</v>
      </c>
      <c r="B2" s="3" t="s">
        <v>6</v>
      </c>
      <c r="D2" s="6" t="s">
        <v>61</v>
      </c>
      <c r="E2" s="6" t="s">
        <v>62</v>
      </c>
      <c r="F2" s="6" t="s">
        <v>63</v>
      </c>
      <c r="H2" s="6" t="s">
        <v>61</v>
      </c>
      <c r="I2" s="6" t="s">
        <v>62</v>
      </c>
      <c r="J2" s="6" t="s">
        <v>63</v>
      </c>
    </row>
    <row r="3" spans="1:10" ht="67.5" customHeight="1" x14ac:dyDescent="0.4">
      <c r="A3" s="51" t="s">
        <v>7</v>
      </c>
      <c r="B3" s="52" t="s">
        <v>17</v>
      </c>
      <c r="D3" s="7" t="s">
        <v>82</v>
      </c>
      <c r="E3" s="8" t="s">
        <v>52</v>
      </c>
      <c r="F3" s="8" t="s">
        <v>52</v>
      </c>
      <c r="H3" s="57" t="s">
        <v>125</v>
      </c>
      <c r="I3" s="58" t="s">
        <v>103</v>
      </c>
      <c r="J3" s="58" t="s">
        <v>103</v>
      </c>
    </row>
    <row r="4" spans="1:10" ht="126.75" customHeight="1" x14ac:dyDescent="0.4">
      <c r="A4" s="55" t="s">
        <v>8</v>
      </c>
      <c r="B4" s="56" t="s">
        <v>115</v>
      </c>
      <c r="D4" s="9" t="s">
        <v>83</v>
      </c>
      <c r="E4" s="9" t="s">
        <v>86</v>
      </c>
      <c r="F4" s="10" t="s">
        <v>91</v>
      </c>
      <c r="H4" s="9" t="s">
        <v>143</v>
      </c>
      <c r="I4" s="9" t="s">
        <v>126</v>
      </c>
      <c r="J4" s="9" t="s">
        <v>180</v>
      </c>
    </row>
    <row r="5" spans="1:10" ht="99.75" customHeight="1" x14ac:dyDescent="0.4">
      <c r="A5" s="55" t="s">
        <v>4</v>
      </c>
      <c r="B5" s="56" t="s">
        <v>179</v>
      </c>
      <c r="D5" s="9" t="s">
        <v>183</v>
      </c>
      <c r="E5" s="9" t="s">
        <v>156</v>
      </c>
      <c r="F5" s="10" t="s">
        <v>186</v>
      </c>
      <c r="H5" s="9" t="s">
        <v>123</v>
      </c>
      <c r="I5" s="9" t="s">
        <v>124</v>
      </c>
      <c r="J5" s="59" t="s">
        <v>144</v>
      </c>
    </row>
    <row r="6" spans="1:10" ht="61.5" customHeight="1" x14ac:dyDescent="0.4">
      <c r="A6" s="56" t="s">
        <v>154</v>
      </c>
      <c r="B6" s="56" t="s">
        <v>18</v>
      </c>
      <c r="D6" s="9" t="s">
        <v>56</v>
      </c>
      <c r="E6" s="9" t="s">
        <v>87</v>
      </c>
      <c r="F6" s="10" t="s">
        <v>92</v>
      </c>
      <c r="H6" s="9" t="s">
        <v>81</v>
      </c>
      <c r="I6" s="9" t="s">
        <v>98</v>
      </c>
      <c r="J6" s="9" t="s">
        <v>104</v>
      </c>
    </row>
    <row r="7" spans="1:10" ht="46.5" customHeight="1" x14ac:dyDescent="0.4">
      <c r="A7" s="56" t="s">
        <v>155</v>
      </c>
      <c r="B7" s="56" t="s">
        <v>19</v>
      </c>
      <c r="D7" s="9" t="s">
        <v>57</v>
      </c>
      <c r="E7" s="9" t="s">
        <v>88</v>
      </c>
      <c r="F7" s="10" t="s">
        <v>93</v>
      </c>
      <c r="H7" s="9" t="s">
        <v>81</v>
      </c>
      <c r="I7" s="9" t="s">
        <v>99</v>
      </c>
      <c r="J7" s="9" t="s">
        <v>105</v>
      </c>
    </row>
    <row r="8" spans="1:10" ht="94.5" customHeight="1" x14ac:dyDescent="0.4">
      <c r="A8" s="55" t="s">
        <v>9</v>
      </c>
      <c r="B8" s="56" t="s">
        <v>25</v>
      </c>
      <c r="D8" s="9" t="s">
        <v>84</v>
      </c>
      <c r="E8" s="9" t="s">
        <v>44</v>
      </c>
      <c r="F8" s="10" t="s">
        <v>94</v>
      </c>
      <c r="H8" s="9" t="s">
        <v>127</v>
      </c>
      <c r="I8" s="9" t="s">
        <v>128</v>
      </c>
      <c r="J8" s="9" t="s">
        <v>129</v>
      </c>
    </row>
    <row r="9" spans="1:10" ht="60.75" customHeight="1" x14ac:dyDescent="0.4">
      <c r="A9" s="55" t="s">
        <v>10</v>
      </c>
      <c r="B9" s="56" t="s">
        <v>26</v>
      </c>
      <c r="D9" s="12" t="s">
        <v>58</v>
      </c>
      <c r="E9" s="9" t="s">
        <v>51</v>
      </c>
      <c r="F9" s="11" t="s">
        <v>64</v>
      </c>
      <c r="H9" s="9" t="s">
        <v>95</v>
      </c>
      <c r="I9" s="9" t="s">
        <v>100</v>
      </c>
      <c r="J9" s="9" t="s">
        <v>70</v>
      </c>
    </row>
    <row r="10" spans="1:10" ht="72.75" customHeight="1" x14ac:dyDescent="0.4">
      <c r="A10" s="55" t="s">
        <v>11</v>
      </c>
      <c r="B10" s="56" t="s">
        <v>114</v>
      </c>
      <c r="D10" s="9" t="s">
        <v>59</v>
      </c>
      <c r="E10" s="9" t="s">
        <v>45</v>
      </c>
      <c r="F10" s="10" t="s">
        <v>46</v>
      </c>
      <c r="H10" s="9" t="s">
        <v>96</v>
      </c>
      <c r="I10" s="9" t="s">
        <v>71</v>
      </c>
      <c r="J10" s="9" t="s">
        <v>72</v>
      </c>
    </row>
    <row r="11" spans="1:10" ht="48.75" customHeight="1" x14ac:dyDescent="0.4">
      <c r="A11" s="55" t="s">
        <v>12</v>
      </c>
      <c r="B11" s="56" t="s">
        <v>20</v>
      </c>
      <c r="D11" s="10" t="s">
        <v>187</v>
      </c>
      <c r="E11" s="10" t="s">
        <v>89</v>
      </c>
      <c r="F11" s="10" t="s">
        <v>65</v>
      </c>
      <c r="H11" s="9" t="s">
        <v>188</v>
      </c>
      <c r="I11" s="9" t="s">
        <v>101</v>
      </c>
      <c r="J11" s="9" t="s">
        <v>131</v>
      </c>
    </row>
    <row r="12" spans="1:10" ht="60.75" customHeight="1" x14ac:dyDescent="0.4">
      <c r="A12" s="55" t="s">
        <v>13</v>
      </c>
      <c r="B12" s="56" t="s">
        <v>21</v>
      </c>
      <c r="D12" s="10" t="s">
        <v>189</v>
      </c>
      <c r="E12" s="10" t="s">
        <v>90</v>
      </c>
      <c r="F12" s="10" t="s">
        <v>66</v>
      </c>
      <c r="H12" s="9" t="s">
        <v>191</v>
      </c>
      <c r="I12" s="9" t="s">
        <v>102</v>
      </c>
      <c r="J12" s="9" t="s">
        <v>73</v>
      </c>
    </row>
    <row r="13" spans="1:10" ht="48.75" customHeight="1" x14ac:dyDescent="0.4">
      <c r="A13" s="55" t="s">
        <v>14</v>
      </c>
      <c r="B13" s="56" t="s">
        <v>22</v>
      </c>
      <c r="D13" s="10" t="s">
        <v>190</v>
      </c>
      <c r="E13" s="9" t="s">
        <v>47</v>
      </c>
      <c r="F13" s="10" t="s">
        <v>52</v>
      </c>
      <c r="H13" s="9" t="s">
        <v>192</v>
      </c>
      <c r="I13" s="9" t="s">
        <v>74</v>
      </c>
      <c r="J13" s="9" t="s">
        <v>103</v>
      </c>
    </row>
    <row r="14" spans="1:10" ht="48" customHeight="1" x14ac:dyDescent="0.4">
      <c r="A14" s="55" t="s">
        <v>15</v>
      </c>
      <c r="B14" s="56" t="s">
        <v>23</v>
      </c>
      <c r="D14" s="10" t="s">
        <v>48</v>
      </c>
      <c r="E14" s="9" t="s">
        <v>60</v>
      </c>
      <c r="F14" s="10" t="s">
        <v>52</v>
      </c>
      <c r="H14" s="9" t="s">
        <v>130</v>
      </c>
      <c r="I14" s="9" t="s">
        <v>75</v>
      </c>
      <c r="J14" s="9" t="s">
        <v>103</v>
      </c>
    </row>
    <row r="15" spans="1:10" ht="48.75" customHeight="1" x14ac:dyDescent="0.4">
      <c r="A15" s="53" t="s">
        <v>16</v>
      </c>
      <c r="B15" s="54" t="s">
        <v>24</v>
      </c>
      <c r="D15" s="9" t="s">
        <v>85</v>
      </c>
      <c r="E15" s="11" t="s">
        <v>49</v>
      </c>
      <c r="F15" s="11" t="s">
        <v>67</v>
      </c>
      <c r="H15" s="18" t="s">
        <v>97</v>
      </c>
      <c r="I15" s="18" t="s">
        <v>76</v>
      </c>
      <c r="J15" s="18" t="s">
        <v>77</v>
      </c>
    </row>
    <row r="16" spans="1:10" x14ac:dyDescent="0.4">
      <c r="A16" s="2" t="s">
        <v>120</v>
      </c>
      <c r="B16" s="66" t="s">
        <v>198</v>
      </c>
    </row>
  </sheetData>
  <mergeCells count="1">
    <mergeCell ref="A1:B1"/>
  </mergeCells>
  <phoneticPr fontId="2"/>
  <conditionalFormatting sqref="D2:F2">
    <cfRule type="colorScale" priority="2">
      <colorScale>
        <cfvo type="min"/>
        <cfvo type="percentile" val="50"/>
        <cfvo type="max"/>
        <color rgb="FFF8696B"/>
        <color rgb="FFFCFCFF"/>
        <color rgb="FF63BE7B"/>
      </colorScale>
    </cfRule>
  </conditionalFormatting>
  <conditionalFormatting sqref="H2:J2">
    <cfRule type="colorScale" priority="15">
      <colorScale>
        <cfvo type="min"/>
        <cfvo type="percentile" val="50"/>
        <cfvo type="max"/>
        <color rgb="FFF8696B"/>
        <color rgb="FFFCFCFF"/>
        <color rgb="FF63BE7B"/>
      </colorScale>
    </cfRule>
  </conditionalFormatting>
  <printOptions horizontalCentered="1"/>
  <pageMargins left="0.51181102362204722" right="0.51181102362204722" top="0.55118110236220474" bottom="0.55118110236220474" header="0.31496062992125984" footer="0.31496062992125984"/>
  <pageSetup paperSize="8"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3:I21"/>
  <sheetViews>
    <sheetView workbookViewId="0">
      <selection activeCell="H20" sqref="H20"/>
    </sheetView>
  </sheetViews>
  <sheetFormatPr defaultRowHeight="18.75" x14ac:dyDescent="0.4"/>
  <cols>
    <col min="1" max="1" width="3.875" customWidth="1"/>
    <col min="2" max="2" width="16.625" customWidth="1"/>
    <col min="3" max="3" width="15.5" style="4" customWidth="1"/>
    <col min="4" max="4" width="13" style="4" customWidth="1"/>
    <col min="5" max="5" width="12.875" style="4" customWidth="1"/>
  </cols>
  <sheetData>
    <row r="3" spans="2:9" x14ac:dyDescent="0.4">
      <c r="B3" t="s">
        <v>28</v>
      </c>
      <c r="C3" s="4" t="s">
        <v>29</v>
      </c>
      <c r="D3" s="4" t="s">
        <v>30</v>
      </c>
      <c r="E3" s="4" t="s">
        <v>31</v>
      </c>
    </row>
    <row r="4" spans="2:9" x14ac:dyDescent="0.4">
      <c r="B4" t="s">
        <v>32</v>
      </c>
      <c r="C4" s="4">
        <v>60</v>
      </c>
      <c r="D4" s="4">
        <v>80</v>
      </c>
      <c r="E4" s="4">
        <v>100</v>
      </c>
      <c r="F4" s="4">
        <v>140</v>
      </c>
      <c r="G4" s="4">
        <v>160</v>
      </c>
      <c r="H4" s="4">
        <v>180</v>
      </c>
      <c r="I4" t="s">
        <v>120</v>
      </c>
    </row>
    <row r="5" spans="2:9" x14ac:dyDescent="0.4">
      <c r="B5" t="s">
        <v>33</v>
      </c>
      <c r="C5" s="4" t="s">
        <v>27</v>
      </c>
      <c r="D5" s="4" t="s">
        <v>34</v>
      </c>
      <c r="E5" s="4" t="s">
        <v>35</v>
      </c>
    </row>
    <row r="6" spans="2:9" x14ac:dyDescent="0.4">
      <c r="B6" t="s">
        <v>36</v>
      </c>
      <c r="C6" s="4" t="s">
        <v>39</v>
      </c>
      <c r="D6" s="4" t="s">
        <v>38</v>
      </c>
      <c r="E6" s="5"/>
    </row>
    <row r="7" spans="2:9" x14ac:dyDescent="0.4">
      <c r="B7" t="s">
        <v>42</v>
      </c>
      <c r="C7" s="5" t="s">
        <v>112</v>
      </c>
      <c r="E7" s="5"/>
    </row>
    <row r="8" spans="2:9" x14ac:dyDescent="0.4">
      <c r="C8" s="5" t="s">
        <v>113</v>
      </c>
    </row>
    <row r="9" spans="2:9" x14ac:dyDescent="0.4">
      <c r="C9" s="5" t="s">
        <v>121</v>
      </c>
    </row>
    <row r="10" spans="2:9" x14ac:dyDescent="0.4">
      <c r="B10" t="s">
        <v>109</v>
      </c>
      <c r="C10" s="37" t="s">
        <v>168</v>
      </c>
      <c r="D10" s="37" t="s">
        <v>169</v>
      </c>
    </row>
    <row r="11" spans="2:9" x14ac:dyDescent="0.4">
      <c r="B11" t="s">
        <v>132</v>
      </c>
      <c r="C11" s="4" t="s">
        <v>133</v>
      </c>
      <c r="D11" s="4" t="s">
        <v>135</v>
      </c>
      <c r="E11" s="4" t="s">
        <v>136</v>
      </c>
    </row>
    <row r="21" spans="3:4" x14ac:dyDescent="0.4">
      <c r="C21" s="37"/>
      <c r="D21" s="37"/>
    </row>
  </sheetData>
  <phoneticPr fontId="2"/>
  <dataValidations count="2">
    <dataValidation type="decimal" operator="equal" allowBlank="1" showInputMessage="1" showErrorMessage="1" sqref="B3:B11 D21 E3:I11 C3:D9 C11:D11" xr:uid="{00000000-0002-0000-0500-000000000000}">
      <formula1>0.000005</formula1>
    </dataValidation>
    <dataValidation operator="equal" allowBlank="1" showInputMessage="1" showErrorMessage="1" sqref="C10:D10 B13:C22 E13:G22 D13:D20 D22" xr:uid="{00000000-0002-0000-0500-000001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様式２ 返礼品明細(No.1～10)</vt:lpstr>
      <vt:lpstr>様式２ 返礼品明細(No.11～20)</vt:lpstr>
      <vt:lpstr>様式２ 返礼品明細(No.21～30) </vt:lpstr>
      <vt:lpstr>地場産品基準、関連資料</vt:lpstr>
      <vt:lpstr>ドロップダウンリスト</vt:lpstr>
      <vt:lpstr>'地場産品基準、関連資料'!Print_Titles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善彦</dc:creator>
  <cp:lastModifiedBy>木下 雅雄</cp:lastModifiedBy>
  <cp:lastPrinted>2025-10-31T03:59:25Z</cp:lastPrinted>
  <dcterms:created xsi:type="dcterms:W3CDTF">2025-07-24T06:15:58Z</dcterms:created>
  <dcterms:modified xsi:type="dcterms:W3CDTF">2025-11-27T03:58:57Z</dcterms:modified>
</cp:coreProperties>
</file>