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B84F7D3-8DF7-45D1-B993-570AF220C1CE}" xr6:coauthVersionLast="36" xr6:coauthVersionMax="36" xr10:uidLastSave="{00000000-0000-0000-0000-000000000000}"/>
  <bookViews>
    <workbookView xWindow="0" yWindow="0" windowWidth="22260" windowHeight="12645" tabRatio="673" activeTab="3" xr2:uid="{00000000-000D-0000-FFFF-FFFF00000000}"/>
  </bookViews>
  <sheets>
    <sheet name="収入（記入例）" sheetId="15" r:id="rId1"/>
    <sheet name="支出（記入例）" sheetId="16" r:id="rId2"/>
    <sheet name="【収入（入力はこちら）】" sheetId="11" r:id="rId3"/>
    <sheet name="【支出（入力はこちら）】" sheetId="14" r:id="rId4"/>
  </sheets>
  <definedNames>
    <definedName name="_xlnm.Print_Area" localSheetId="2">'【収入（入力はこちら）】'!$A$1:$E$23</definedName>
    <definedName name="_xlnm.Print_Area" localSheetId="0">'収入（記入例）'!$A$1:$E$24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C11" i="11" l="1"/>
  <c r="A11" i="11"/>
  <c r="G40" i="16"/>
  <c r="G41" i="16" s="1"/>
  <c r="F40" i="16"/>
  <c r="G35" i="16"/>
  <c r="G36" i="16" s="1"/>
  <c r="F35" i="16"/>
  <c r="G29" i="16"/>
  <c r="F29" i="16"/>
  <c r="E24" i="15"/>
  <c r="A9" i="15" s="1"/>
  <c r="C9" i="15" s="1"/>
  <c r="G42" i="14"/>
  <c r="G33" i="14"/>
  <c r="G34" i="14" s="1"/>
  <c r="F33" i="14"/>
  <c r="G27" i="14"/>
  <c r="F27" i="14"/>
  <c r="C9" i="11"/>
  <c r="A9" i="11"/>
  <c r="G43" i="16" l="1"/>
  <c r="A11" i="15" s="1"/>
  <c r="G30" i="16"/>
  <c r="G44" i="16" s="1"/>
  <c r="G38" i="14"/>
  <c r="G39" i="14" s="1"/>
  <c r="F38" i="14"/>
  <c r="G28" i="14"/>
  <c r="G41" i="14" l="1"/>
  <c r="E23" i="11" l="1"/>
</calcChain>
</file>

<file path=xl/sharedStrings.xml><?xml version="1.0" encoding="utf-8"?>
<sst xmlns="http://schemas.openxmlformats.org/spreadsheetml/2006/main" count="266" uniqueCount="133">
  <si>
    <t>内容</t>
    <rPh sb="0" eb="2">
      <t>ナイヨウ</t>
    </rPh>
    <phoneticPr fontId="1"/>
  </si>
  <si>
    <t>謝礼</t>
    <rPh sb="0" eb="2">
      <t>シャレイ</t>
    </rPh>
    <phoneticPr fontId="1"/>
  </si>
  <si>
    <t>③</t>
    <phoneticPr fontId="1"/>
  </si>
  <si>
    <t>科目</t>
    <rPh sb="0" eb="2">
      <t>カモク</t>
    </rPh>
    <phoneticPr fontId="1"/>
  </si>
  <si>
    <t>①</t>
    <phoneticPr fontId="1"/>
  </si>
  <si>
    <t>②</t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</si>
  <si>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</si>
  <si>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</si>
  <si>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</si>
  <si>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</si>
  <si>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</si>
  <si>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</si>
  <si>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</si>
  <si>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</si>
  <si>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借用料</t>
    <rPh sb="0" eb="2">
      <t>シャクヨウ</t>
    </rPh>
    <rPh sb="2" eb="3">
      <t>リョウ</t>
    </rPh>
    <phoneticPr fontId="1"/>
  </si>
  <si>
    <t>内　容</t>
    <rPh sb="0" eb="1">
      <t>ウチ</t>
    </rPh>
    <rPh sb="2" eb="3">
      <t>カタチ</t>
    </rPh>
    <phoneticPr fontId="1"/>
  </si>
  <si>
    <t>⑪</t>
    <phoneticPr fontId="1"/>
  </si>
  <si>
    <t>⑩</t>
    <phoneticPr fontId="1"/>
  </si>
  <si>
    <t>(E)</t>
    <phoneticPr fontId="1"/>
  </si>
  <si>
    <t>オーブン</t>
    <phoneticPr fontId="1"/>
  </si>
  <si>
    <t>案内状郵便代</t>
    <rPh sb="0" eb="3">
      <t>アンナイジョウ</t>
    </rPh>
    <rPh sb="3" eb="5">
      <t>ユウビン</t>
    </rPh>
    <rPh sb="5" eb="6">
      <t>ダイ</t>
    </rPh>
    <phoneticPr fontId="1"/>
  </si>
  <si>
    <t>団体会計より</t>
    <rPh sb="0" eb="2">
      <t>ダンタイ</t>
    </rPh>
    <rPh sb="2" eb="4">
      <t>カイケイ</t>
    </rPh>
    <phoneticPr fontId="1"/>
  </si>
  <si>
    <t>4,200×往復×2回</t>
    <rPh sb="6" eb="8">
      <t>オウフク</t>
    </rPh>
    <rPh sb="10" eb="11">
      <t>カイ</t>
    </rPh>
    <phoneticPr fontId="1"/>
  </si>
  <si>
    <t>その他</t>
    <rPh sb="2" eb="3">
      <t>ホカ</t>
    </rPh>
    <phoneticPr fontId="1"/>
  </si>
  <si>
    <t>会場借用料</t>
    <rPh sb="0" eb="2">
      <t>カイジョウ</t>
    </rPh>
    <rPh sb="2" eb="4">
      <t>シャクヨウ</t>
    </rPh>
    <rPh sb="4" eb="5">
      <t>リョウ</t>
    </rPh>
    <phoneticPr fontId="1"/>
  </si>
  <si>
    <t>(b)</t>
    <phoneticPr fontId="1"/>
  </si>
  <si>
    <t>(B)</t>
    <phoneticPr fontId="1"/>
  </si>
  <si>
    <t>(c)</t>
    <phoneticPr fontId="1"/>
  </si>
  <si>
    <t>(C)</t>
    <phoneticPr fontId="1"/>
  </si>
  <si>
    <t>(d)</t>
    <phoneticPr fontId="1"/>
  </si>
  <si>
    <t>（１）収支一覧</t>
    <rPh sb="3" eb="5">
      <t>シュウシ</t>
    </rPh>
    <rPh sb="5" eb="7">
      <t>イチラン</t>
    </rPh>
    <phoneticPr fontId="1"/>
  </si>
  <si>
    <t>（２）収入</t>
    <rPh sb="3" eb="5">
      <t>シュウニュウ</t>
    </rPh>
    <phoneticPr fontId="1"/>
  </si>
  <si>
    <t>(D)</t>
    <phoneticPr fontId="1"/>
  </si>
  <si>
    <t>パン売上</t>
    <rPh sb="2" eb="4">
      <t>ウリアゲ</t>
    </rPh>
    <phoneticPr fontId="1"/>
  </si>
  <si>
    <t>活動参加者負担金
(入場料、出店料など)</t>
    <rPh sb="0" eb="2">
      <t>カツドウ</t>
    </rPh>
    <rPh sb="2" eb="5">
      <t>サンカシャ</t>
    </rPh>
    <rPh sb="5" eb="7">
      <t>フタン</t>
    </rPh>
    <rPh sb="7" eb="8">
      <t>キン</t>
    </rPh>
    <rPh sb="10" eb="13">
      <t>ニュウジョウリョウ</t>
    </rPh>
    <rPh sb="14" eb="16">
      <t>シュッテン</t>
    </rPh>
    <rPh sb="16" eb="17">
      <t>リョウ</t>
    </rPh>
    <phoneticPr fontId="1"/>
  </si>
  <si>
    <t>売上収入
(見込み)</t>
    <rPh sb="0" eb="2">
      <t>ウリアゲ</t>
    </rPh>
    <rPh sb="2" eb="4">
      <t>シュウニュウ</t>
    </rPh>
    <rPh sb="6" eb="8">
      <t>ミコ</t>
    </rPh>
    <phoneticPr fontId="1"/>
  </si>
  <si>
    <t>自己資金
(団体会費など)</t>
    <rPh sb="0" eb="2">
      <t>ジコ</t>
    </rPh>
    <rPh sb="2" eb="4">
      <t>シキン</t>
    </rPh>
    <rPh sb="6" eb="8">
      <t>ダンタイ</t>
    </rPh>
    <rPh sb="8" eb="10">
      <t>カイヒ</t>
    </rPh>
    <phoneticPr fontId="1"/>
  </si>
  <si>
    <t>④</t>
    <phoneticPr fontId="1"/>
  </si>
  <si>
    <r>
      <rPr>
        <sz val="11"/>
        <color theme="1"/>
        <rFont val="游ゴシック"/>
        <family val="3"/>
        <charset val="128"/>
        <scheme val="minor"/>
      </rPr>
      <t>その他</t>
    </r>
    <r>
      <rPr>
        <sz val="10"/>
        <color theme="1"/>
        <rFont val="游ゴシック"/>
        <family val="2"/>
        <scheme val="minor"/>
      </rPr>
      <t xml:space="preserve">
(寄付、協賛金など)</t>
    </r>
    <rPh sb="2" eb="3">
      <t>ホカ</t>
    </rPh>
    <rPh sb="5" eb="7">
      <t>キフ</t>
    </rPh>
    <rPh sb="8" eb="11">
      <t>キョウサンキン</t>
    </rPh>
    <phoneticPr fontId="1"/>
  </si>
  <si>
    <t>〇〇地区より協力費</t>
    <rPh sb="2" eb="4">
      <t>チク</t>
    </rPh>
    <rPh sb="6" eb="9">
      <t>キョウリョクヒ</t>
    </rPh>
    <phoneticPr fontId="1"/>
  </si>
  <si>
    <r>
      <t xml:space="preserve">科目小計
</t>
    </r>
    <r>
      <rPr>
        <b/>
        <sz val="9"/>
        <color theme="1"/>
        <rFont val="游ゴシック"/>
        <family val="3"/>
        <charset val="128"/>
        <scheme val="minor"/>
      </rPr>
      <t>（円）</t>
    </r>
    <rPh sb="0" eb="2">
      <t>カモク</t>
    </rPh>
    <rPh sb="2" eb="4">
      <t>ショウケイ</t>
    </rPh>
    <rPh sb="6" eb="7">
      <t>エン</t>
    </rPh>
    <phoneticPr fontId="1"/>
  </si>
  <si>
    <t>「ムトス飯田助成金」以外の
助成金・補助金</t>
    <rPh sb="4" eb="6">
      <t>イイダ</t>
    </rPh>
    <rPh sb="6" eb="9">
      <t>ジョセイキン</t>
    </rPh>
    <rPh sb="10" eb="12">
      <t>イガイ</t>
    </rPh>
    <rPh sb="14" eb="17">
      <t>ジョセイキン</t>
    </rPh>
    <rPh sb="18" eb="21">
      <t>ホジョキン</t>
    </rPh>
    <phoneticPr fontId="1"/>
  </si>
  <si>
    <t>賃金・委託料</t>
    <rPh sb="0" eb="2">
      <t>チンギン</t>
    </rPh>
    <rPh sb="3" eb="6">
      <t>イタクリョウ</t>
    </rPh>
    <phoneticPr fontId="1"/>
  </si>
  <si>
    <t>視察・研修費</t>
    <rPh sb="0" eb="2">
      <t>シサツ</t>
    </rPh>
    <rPh sb="3" eb="5">
      <t>ケンシュウ</t>
    </rPh>
    <rPh sb="5" eb="6">
      <t>ヒ</t>
    </rPh>
    <phoneticPr fontId="1"/>
  </si>
  <si>
    <t>（３）支出</t>
    <rPh sb="3" eb="5">
      <t>シシュツ</t>
    </rPh>
    <phoneticPr fontId="1"/>
  </si>
  <si>
    <t>交通費・宿泊費</t>
    <rPh sb="0" eb="3">
      <t>コウツウヒ</t>
    </rPh>
    <rPh sb="4" eb="7">
      <t>シュクハクヒ</t>
    </rPh>
    <phoneticPr fontId="1"/>
  </si>
  <si>
    <t>印刷費・デザイン費</t>
    <rPh sb="0" eb="2">
      <t>インサツ</t>
    </rPh>
    <rPh sb="2" eb="3">
      <t>ヒ</t>
    </rPh>
    <rPh sb="8" eb="9">
      <t>ヒ</t>
    </rPh>
    <phoneticPr fontId="1"/>
  </si>
  <si>
    <t>講師高速バス料金（年2回往復）</t>
    <rPh sb="0" eb="2">
      <t>コウシ</t>
    </rPh>
    <rPh sb="2" eb="4">
      <t>コウソク</t>
    </rPh>
    <rPh sb="6" eb="8">
      <t>リョウキン</t>
    </rPh>
    <rPh sb="9" eb="10">
      <t>ネン</t>
    </rPh>
    <rPh sb="11" eb="12">
      <t>カイ</t>
    </rPh>
    <rPh sb="12" eb="14">
      <t>オウフク</t>
    </rPh>
    <phoneticPr fontId="1"/>
  </si>
  <si>
    <t>駐車場係（シルバー人材センター）</t>
    <rPh sb="0" eb="3">
      <t>チュウシャジョウ</t>
    </rPh>
    <rPh sb="3" eb="4">
      <t>カカリ</t>
    </rPh>
    <rPh sb="9" eb="11">
      <t>ジンザイ</t>
    </rPh>
    <phoneticPr fontId="1"/>
  </si>
  <si>
    <t>92円×30人</t>
    <rPh sb="2" eb="3">
      <t>エン</t>
    </rPh>
    <rPh sb="6" eb="7">
      <t>ニン</t>
    </rPh>
    <phoneticPr fontId="1"/>
  </si>
  <si>
    <t>⑫</t>
    <phoneticPr fontId="1"/>
  </si>
  <si>
    <t>収　入　合　計（A）</t>
    <rPh sb="0" eb="1">
      <t>オサム</t>
    </rPh>
    <rPh sb="2" eb="3">
      <t>イ</t>
    </rPh>
    <rPh sb="4" eb="5">
      <t>ゴウ</t>
    </rPh>
    <rPh sb="6" eb="7">
      <t>ケイ</t>
    </rPh>
    <phoneticPr fontId="1"/>
  </si>
  <si>
    <t>1台</t>
    <rPh sb="1" eb="2">
      <t>ダイ</t>
    </rPh>
    <phoneticPr fontId="1"/>
  </si>
  <si>
    <t>※(Ｃ)（D）が10万円を越える場合は、自動的に10万円と表示されます。</t>
    <rPh sb="10" eb="12">
      <t>マンエン</t>
    </rPh>
    <rPh sb="13" eb="14">
      <t>コ</t>
    </rPh>
    <rPh sb="16" eb="18">
      <t>バアイ</t>
    </rPh>
    <rPh sb="20" eb="23">
      <t>ジドウテキ</t>
    </rPh>
    <rPh sb="26" eb="27">
      <t>マン</t>
    </rPh>
    <rPh sb="27" eb="28">
      <t>エン</t>
    </rPh>
    <rPh sb="29" eb="31">
      <t>ヒョウジ</t>
    </rPh>
    <phoneticPr fontId="1"/>
  </si>
  <si>
    <t>(F)</t>
    <phoneticPr fontId="1"/>
  </si>
  <si>
    <t>※(Ｆ)は、自動的に千円未満が切り捨てとなります。30万円を越える場合は、自動的に30万円と表示されます。</t>
    <rPh sb="6" eb="9">
      <t>ジドウテキ</t>
    </rPh>
    <rPh sb="10" eb="12">
      <t>センエン</t>
    </rPh>
    <rPh sb="12" eb="14">
      <t>ミマン</t>
    </rPh>
    <rPh sb="15" eb="16">
      <t>キ</t>
    </rPh>
    <rPh sb="17" eb="18">
      <t>ス</t>
    </rPh>
    <phoneticPr fontId="1"/>
  </si>
  <si>
    <t>300円×150個</t>
    <rPh sb="3" eb="4">
      <t>エン</t>
    </rPh>
    <rPh sb="8" eb="9">
      <t>コ</t>
    </rPh>
    <phoneticPr fontId="1"/>
  </si>
  <si>
    <t>助成金が申請可能な最大金額（Ｆ）＝（Ｂ）+（Ｃ）+（Ｄ）</t>
    <rPh sb="4" eb="6">
      <t>シンセイ</t>
    </rPh>
    <rPh sb="6" eb="8">
      <t>カノウ</t>
    </rPh>
    <rPh sb="9" eb="11">
      <t>サイダイ</t>
    </rPh>
    <rPh sb="11" eb="13">
      <t>キンガク</t>
    </rPh>
    <phoneticPr fontId="1"/>
  </si>
  <si>
    <t>助成対象となる経費（Ｅ）＝（ｂ）+（ｃ）+（ｄ）</t>
    <phoneticPr fontId="1"/>
  </si>
  <si>
    <t>助成対象外経費
（円）</t>
    <rPh sb="0" eb="2">
      <t>ジョセイ</t>
    </rPh>
    <rPh sb="2" eb="4">
      <t>タイショウ</t>
    </rPh>
    <rPh sb="4" eb="5">
      <t>ガイ</t>
    </rPh>
    <rPh sb="5" eb="7">
      <t>ケイヒ</t>
    </rPh>
    <rPh sb="9" eb="10">
      <t>エン</t>
    </rPh>
    <phoneticPr fontId="1"/>
  </si>
  <si>
    <t>自</t>
    <rPh sb="0" eb="1">
      <t>ジ</t>
    </rPh>
    <phoneticPr fontId="1"/>
  </si>
  <si>
    <t>パン教室講師料（年２回）</t>
    <rPh sb="2" eb="4">
      <t>キョウシツ</t>
    </rPh>
    <rPh sb="4" eb="6">
      <t>コウシ</t>
    </rPh>
    <rPh sb="6" eb="7">
      <t>リョウ</t>
    </rPh>
    <rPh sb="8" eb="9">
      <t>ネン</t>
    </rPh>
    <rPh sb="10" eb="11">
      <t>カイ</t>
    </rPh>
    <phoneticPr fontId="1"/>
  </si>
  <si>
    <t>5,000円×2回</t>
    <rPh sb="5" eb="6">
      <t>エン</t>
    </rPh>
    <rPh sb="8" eb="9">
      <t>カイ</t>
    </rPh>
    <phoneticPr fontId="1"/>
  </si>
  <si>
    <t>2,000円</t>
    <rPh sb="5" eb="6">
      <t>エン</t>
    </rPh>
    <phoneticPr fontId="1"/>
  </si>
  <si>
    <t>講師手土産菓子</t>
    <rPh sb="0" eb="2">
      <t>コウシ</t>
    </rPh>
    <rPh sb="2" eb="5">
      <t>テミヤゲ</t>
    </rPh>
    <rPh sb="5" eb="7">
      <t>カシ</t>
    </rPh>
    <phoneticPr fontId="1"/>
  </si>
  <si>
    <t>一覧表</t>
    <rPh sb="0" eb="2">
      <t>イチラン</t>
    </rPh>
    <rPh sb="2" eb="3">
      <t>ヒョウ</t>
    </rPh>
    <phoneticPr fontId="1"/>
  </si>
  <si>
    <t>1,000円×5時間</t>
    <rPh sb="5" eb="6">
      <t>エン</t>
    </rPh>
    <rPh sb="8" eb="10">
      <t>ジカン</t>
    </rPh>
    <phoneticPr fontId="1"/>
  </si>
  <si>
    <t>50円×10人</t>
    <rPh sb="2" eb="3">
      <t>エン</t>
    </rPh>
    <rPh sb="6" eb="7">
      <t>ニン</t>
    </rPh>
    <phoneticPr fontId="1"/>
  </si>
  <si>
    <t>当日協力者用のパン割引券</t>
    <rPh sb="0" eb="2">
      <t>トウジツ</t>
    </rPh>
    <rPh sb="2" eb="5">
      <t>キョウリョクシャ</t>
    </rPh>
    <rPh sb="5" eb="6">
      <t>ヨウ</t>
    </rPh>
    <rPh sb="9" eb="11">
      <t>ワリビキ</t>
    </rPh>
    <rPh sb="11" eb="12">
      <t>ケン</t>
    </rPh>
    <phoneticPr fontId="1"/>
  </si>
  <si>
    <t>販売用クッキー</t>
    <phoneticPr fontId="1"/>
  </si>
  <si>
    <t>20個分</t>
    <rPh sb="2" eb="3">
      <t>コ</t>
    </rPh>
    <rPh sb="3" eb="4">
      <t>ブン</t>
    </rPh>
    <phoneticPr fontId="1"/>
  </si>
  <si>
    <t>パン包装資材</t>
    <rPh sb="2" eb="4">
      <t>ホウソウ</t>
    </rPh>
    <rPh sb="4" eb="6">
      <t>シザイ</t>
    </rPh>
    <phoneticPr fontId="1"/>
  </si>
  <si>
    <t>材料費（小麦粉、バターなど）</t>
    <phoneticPr fontId="1"/>
  </si>
  <si>
    <t>100人分</t>
    <rPh sb="3" eb="5">
      <t>ニンブン</t>
    </rPh>
    <phoneticPr fontId="1"/>
  </si>
  <si>
    <t>100個分</t>
    <rPh sb="3" eb="4">
      <t>コ</t>
    </rPh>
    <rPh sb="4" eb="5">
      <t>ブン</t>
    </rPh>
    <phoneticPr fontId="1"/>
  </si>
  <si>
    <t>ポスター（公共施設）</t>
    <rPh sb="5" eb="7">
      <t>コウキョウ</t>
    </rPh>
    <rPh sb="7" eb="9">
      <t>シセツ</t>
    </rPh>
    <phoneticPr fontId="1"/>
  </si>
  <si>
    <t>パン教室案内チラシ（組合回覧）</t>
    <rPh sb="2" eb="4">
      <t>キョウシツ</t>
    </rPh>
    <rPh sb="4" eb="6">
      <t>アンナイ</t>
    </rPh>
    <rPh sb="10" eb="12">
      <t>クミアイ</t>
    </rPh>
    <rPh sb="12" eb="14">
      <t>カイラン</t>
    </rPh>
    <phoneticPr fontId="1"/>
  </si>
  <si>
    <t>300枚</t>
    <rPh sb="3" eb="4">
      <t>マイ</t>
    </rPh>
    <phoneticPr fontId="1"/>
  </si>
  <si>
    <t>20枚</t>
    <rPh sb="2" eb="3">
      <t>マイ</t>
    </rPh>
    <phoneticPr fontId="1"/>
  </si>
  <si>
    <t>50円×30人</t>
    <rPh sb="2" eb="3">
      <t>エン</t>
    </rPh>
    <rPh sb="6" eb="7">
      <t>ニン</t>
    </rPh>
    <phoneticPr fontId="1"/>
  </si>
  <si>
    <t>ポット借用代（会員持ち物）</t>
    <rPh sb="3" eb="5">
      <t>シャクヨウ</t>
    </rPh>
    <rPh sb="5" eb="6">
      <t>ダイ</t>
    </rPh>
    <rPh sb="7" eb="9">
      <t>カイイン</t>
    </rPh>
    <rPh sb="9" eb="10">
      <t>モ</t>
    </rPh>
    <rPh sb="11" eb="12">
      <t>モノ</t>
    </rPh>
    <phoneticPr fontId="1"/>
  </si>
  <si>
    <t>会員の日当</t>
    <rPh sb="0" eb="2">
      <t>カイイン</t>
    </rPh>
    <rPh sb="3" eb="5">
      <t>ニットウ</t>
    </rPh>
    <phoneticPr fontId="1"/>
  </si>
  <si>
    <t>食品衛生管理者講習料</t>
    <rPh sb="0" eb="2">
      <t>ショクヒン</t>
    </rPh>
    <rPh sb="2" eb="4">
      <t>エイセイ</t>
    </rPh>
    <rPh sb="4" eb="6">
      <t>カンリ</t>
    </rPh>
    <rPh sb="6" eb="7">
      <t>シャ</t>
    </rPh>
    <rPh sb="7" eb="9">
      <t>コウシュウ</t>
    </rPh>
    <rPh sb="9" eb="10">
      <t>リョウ</t>
    </rPh>
    <phoneticPr fontId="1"/>
  </si>
  <si>
    <t>500円×10人</t>
    <rPh sb="3" eb="4">
      <t>エン</t>
    </rPh>
    <rPh sb="7" eb="8">
      <t>ニン</t>
    </rPh>
    <phoneticPr fontId="1"/>
  </si>
  <si>
    <t>10,000円</t>
    <rPh sb="6" eb="7">
      <t>エン</t>
    </rPh>
    <phoneticPr fontId="1"/>
  </si>
  <si>
    <t>〇</t>
    <phoneticPr fontId="1"/>
  </si>
  <si>
    <t>レクリエーション保険（参加者）</t>
    <rPh sb="8" eb="10">
      <t>ホケン</t>
    </rPh>
    <rPh sb="11" eb="14">
      <t>サンカシャ</t>
    </rPh>
    <phoneticPr fontId="1"/>
  </si>
  <si>
    <t>レクリエーション保険（会員）</t>
    <phoneticPr fontId="1"/>
  </si>
  <si>
    <t>①～⑩　助成対象となる経費　合計（ｂ）×70%=</t>
    <rPh sb="4" eb="6">
      <t>ジョセイ</t>
    </rPh>
    <rPh sb="6" eb="8">
      <t>タイショウ</t>
    </rPh>
    <rPh sb="11" eb="13">
      <t>ケイヒ</t>
    </rPh>
    <rPh sb="14" eb="16">
      <t>ゴウケイ</t>
    </rPh>
    <phoneticPr fontId="1"/>
  </si>
  <si>
    <t>⑪　各合計</t>
    <rPh sb="2" eb="3">
      <t>カク</t>
    </rPh>
    <rPh sb="3" eb="5">
      <t>ゴウケイ</t>
    </rPh>
    <phoneticPr fontId="1"/>
  </si>
  <si>
    <t>①～⑩　各合計</t>
    <rPh sb="4" eb="5">
      <t>カク</t>
    </rPh>
    <rPh sb="5" eb="7">
      <t>ゴウケイ</t>
    </rPh>
    <phoneticPr fontId="1"/>
  </si>
  <si>
    <t>団体ホームページ（サーバー構築費）</t>
    <rPh sb="0" eb="2">
      <t>ダンタイ</t>
    </rPh>
    <rPh sb="13" eb="15">
      <t>コウチク</t>
    </rPh>
    <rPh sb="15" eb="16">
      <t>ヒ</t>
    </rPh>
    <phoneticPr fontId="1"/>
  </si>
  <si>
    <t>団体ホームページ（保守費）</t>
    <rPh sb="0" eb="2">
      <t>ダンタイ</t>
    </rPh>
    <rPh sb="9" eb="11">
      <t>ホシュ</t>
    </rPh>
    <rPh sb="11" eb="12">
      <t>ヒ</t>
    </rPh>
    <phoneticPr fontId="1"/>
  </si>
  <si>
    <t>1年分</t>
    <rPh sb="1" eb="2">
      <t>ネン</t>
    </rPh>
    <rPh sb="2" eb="3">
      <t>ブン</t>
    </rPh>
    <phoneticPr fontId="1"/>
  </si>
  <si>
    <t>ウェブ製作費</t>
    <rPh sb="3" eb="6">
      <t>セイサクヒ</t>
    </rPh>
    <phoneticPr fontId="1"/>
  </si>
  <si>
    <t>（上限10万円）</t>
    <rPh sb="1" eb="3">
      <t>ジョウゲン</t>
    </rPh>
    <rPh sb="5" eb="6">
      <t>マン</t>
    </rPh>
    <rPh sb="6" eb="7">
      <t>エン</t>
    </rPh>
    <phoneticPr fontId="1"/>
  </si>
  <si>
    <t>⑫　各合計</t>
    <rPh sb="2" eb="3">
      <t>カク</t>
    </rPh>
    <rPh sb="3" eb="5">
      <t>ゴウケイ</t>
    </rPh>
    <phoneticPr fontId="1"/>
  </si>
  <si>
    <t>（郵送・宅配など）</t>
    <rPh sb="0" eb="2">
      <t>ユウソウ</t>
    </rPh>
    <rPh sb="4" eb="6">
      <t>タクハイ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</si>
  <si>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</si>
  <si>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⑪　助成対象となる経費　合計（ｃ）×70%=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</si>
  <si>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⑫　助成対象となる経費　合計（d）×70%=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</si>
  <si>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出店料</t>
    <rPh sb="0" eb="2">
      <t>シュッテン</t>
    </rPh>
    <rPh sb="2" eb="3">
      <t>リョウ</t>
    </rPh>
    <phoneticPr fontId="1"/>
  </si>
  <si>
    <t>3000円×5ブース</t>
    <rPh sb="4" eb="5">
      <t>エン</t>
    </rPh>
    <phoneticPr fontId="1"/>
  </si>
  <si>
    <t>入場料</t>
    <rPh sb="0" eb="3">
      <t>ニュウジョウリョウ</t>
    </rPh>
    <phoneticPr fontId="1"/>
  </si>
  <si>
    <t>※　募集要項の「助成対象の基準」「助成対象経費」一覧表を参考に、対象となる経費と対象外経費を分けてください。</t>
    <rPh sb="2" eb="4">
      <t>ボシュウ</t>
    </rPh>
    <rPh sb="4" eb="6">
      <t>ヨウコウ</t>
    </rPh>
    <rPh sb="17" eb="19">
      <t>ジョセイ</t>
    </rPh>
    <rPh sb="19" eb="21">
      <t>タイショウ</t>
    </rPh>
    <rPh sb="21" eb="23">
      <t>ケイヒ</t>
    </rPh>
    <rPh sb="24" eb="26">
      <t>イチラン</t>
    </rPh>
    <rPh sb="26" eb="27">
      <t>ヒョウ</t>
    </rPh>
    <rPh sb="40" eb="42">
      <t>タイショウ</t>
    </rPh>
    <rPh sb="42" eb="43">
      <t>ガイ</t>
    </rPh>
    <rPh sb="43" eb="45">
      <t>ケイヒ</t>
    </rPh>
    <rPh sb="46" eb="47">
      <t>ワ</t>
    </rPh>
    <phoneticPr fontId="1"/>
  </si>
  <si>
    <t>備品</t>
    <rPh sb="0" eb="2">
      <t>ビヒン</t>
    </rPh>
    <phoneticPr fontId="1"/>
  </si>
  <si>
    <t>（上限10万円）</t>
    <phoneticPr fontId="1"/>
  </si>
  <si>
    <r>
      <t xml:space="preserve">積算
</t>
    </r>
    <r>
      <rPr>
        <b/>
        <sz val="8"/>
        <rFont val="游ゴシック"/>
        <family val="3"/>
        <charset val="128"/>
      </rPr>
      <t>（単価×〇人・回など）</t>
    </r>
    <rPh sb="0" eb="2">
      <t>セキサン</t>
    </rPh>
    <rPh sb="4" eb="6">
      <t>タンカ</t>
    </rPh>
    <rPh sb="8" eb="9">
      <t>ニン</t>
    </rPh>
    <rPh sb="10" eb="11">
      <t>カイ</t>
    </rPh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</si>
  <si>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</si>
  <si>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※千円未満切り捨て、(F)の金額以内</t>
    <phoneticPr fontId="1"/>
  </si>
  <si>
    <t>総事業費　 (G)</t>
    <phoneticPr fontId="1"/>
  </si>
  <si>
    <t>収入　(A)</t>
    <rPh sb="0" eb="2">
      <t>シュウニュウ</t>
    </rPh>
    <phoneticPr fontId="1"/>
  </si>
  <si>
    <t>助成対象経費　(E)</t>
    <rPh sb="0" eb="2">
      <t>ジョセイ</t>
    </rPh>
    <rPh sb="2" eb="4">
      <t>タイショウ</t>
    </rPh>
    <rPh sb="4" eb="6">
      <t>ケイヒ</t>
    </rPh>
    <phoneticPr fontId="1"/>
  </si>
  <si>
    <t>助成対象外経費　(G)－(E)</t>
    <rPh sb="0" eb="2">
      <t>ジョセイ</t>
    </rPh>
    <rPh sb="2" eb="4">
      <t>タイショウ</t>
    </rPh>
    <rPh sb="4" eb="5">
      <t>ソト</t>
    </rPh>
    <rPh sb="5" eb="7">
      <t>ケイヒ</t>
    </rPh>
    <phoneticPr fontId="1"/>
  </si>
  <si>
    <t>収入以外に必要な資金　(G)－(A)</t>
    <rPh sb="0" eb="2">
      <t>シュウニュウ</t>
    </rPh>
    <rPh sb="2" eb="4">
      <t>イガイ</t>
    </rPh>
    <rPh sb="5" eb="7">
      <t>ヒツヨウ</t>
    </rPh>
    <rPh sb="8" eb="10">
      <t>シキン</t>
    </rPh>
    <phoneticPr fontId="1"/>
  </si>
  <si>
    <r>
      <t xml:space="preserve">積算
</t>
    </r>
    <r>
      <rPr>
        <b/>
        <sz val="8"/>
        <color theme="1"/>
        <rFont val="游ゴシック"/>
        <family val="3"/>
        <charset val="128"/>
        <scheme val="minor"/>
      </rPr>
      <t>（単価×個数・人数など）</t>
    </r>
    <rPh sb="0" eb="2">
      <t>セキサン</t>
    </rPh>
    <rPh sb="4" eb="6">
      <t>タンカ</t>
    </rPh>
    <rPh sb="7" eb="9">
      <t>コスウ</t>
    </rPh>
    <rPh sb="10" eb="12">
      <t>ニンズウ</t>
    </rPh>
    <phoneticPr fontId="1"/>
  </si>
  <si>
    <t>（１．地域づくり応援）</t>
  </si>
  <si>
    <t>収入・支出計画書</t>
    <rPh sb="0" eb="2">
      <t>シュウニュウ</t>
    </rPh>
    <rPh sb="3" eb="5">
      <t>シシュツ</t>
    </rPh>
    <rPh sb="5" eb="7">
      <t>ケイカク</t>
    </rPh>
    <rPh sb="7" eb="8">
      <t>ショ</t>
    </rPh>
    <phoneticPr fontId="1"/>
  </si>
  <si>
    <t>※　事業にかかるすべての経費を、税込みで入力してください。</t>
    <rPh sb="2" eb="4">
      <t>ジギョウ</t>
    </rPh>
    <rPh sb="12" eb="14">
      <t>ケイヒ</t>
    </rPh>
    <rPh sb="20" eb="22">
      <t>ニュウリョク</t>
    </rPh>
    <phoneticPr fontId="1"/>
  </si>
  <si>
    <t>助成対象となる経費
（円）</t>
    <rPh sb="0" eb="2">
      <t>ジョセイ</t>
    </rPh>
    <rPh sb="2" eb="4">
      <t>タイショウ</t>
    </rPh>
    <rPh sb="7" eb="9">
      <t>ケイヒ</t>
    </rPh>
    <rPh sb="11" eb="12">
      <t>エン</t>
    </rPh>
    <phoneticPr fontId="1"/>
  </si>
  <si>
    <t>見積書
あり</t>
    <rPh sb="0" eb="3">
      <t>ミツモリショ</t>
    </rPh>
    <phoneticPr fontId="1"/>
  </si>
  <si>
    <t>見積書あり</t>
    <rPh sb="0" eb="3">
      <t>ミツモリショ</t>
    </rPh>
    <phoneticPr fontId="1"/>
  </si>
  <si>
    <t>あり</t>
    <phoneticPr fontId="1"/>
  </si>
  <si>
    <t>※　見積書には、各科目の番号を書き、表の右枠に「あり」と記入してください。</t>
    <rPh sb="2" eb="5">
      <t>ミツモリショ</t>
    </rPh>
    <rPh sb="8" eb="9">
      <t>カク</t>
    </rPh>
    <rPh sb="9" eb="11">
      <t>カモク</t>
    </rPh>
    <rPh sb="12" eb="14">
      <t>バンゴウ</t>
    </rPh>
    <rPh sb="15" eb="16">
      <t>カ</t>
    </rPh>
    <rPh sb="18" eb="19">
      <t>ヒョウ</t>
    </rPh>
    <rPh sb="20" eb="21">
      <t>ミギ</t>
    </rPh>
    <rPh sb="21" eb="22">
      <t>ワク</t>
    </rPh>
    <rPh sb="28" eb="30">
      <t>キニュウ</t>
    </rPh>
    <phoneticPr fontId="1"/>
  </si>
  <si>
    <t>収　入　(A)</t>
    <rPh sb="0" eb="1">
      <t>オサム</t>
    </rPh>
    <rPh sb="2" eb="3">
      <t>イ</t>
    </rPh>
    <phoneticPr fontId="1"/>
  </si>
  <si>
    <t>500円×50人</t>
    <rPh sb="3" eb="4">
      <t>エン</t>
    </rPh>
    <rPh sb="7" eb="8">
      <t>ニン</t>
    </rPh>
    <phoneticPr fontId="1"/>
  </si>
  <si>
    <t>【記入例】収入・支出計画書</t>
    <rPh sb="1" eb="3">
      <t>キニュウ</t>
    </rPh>
    <rPh sb="3" eb="4">
      <t>レイ</t>
    </rPh>
    <rPh sb="5" eb="7">
      <t>シュウニュウ</t>
    </rPh>
    <rPh sb="8" eb="10">
      <t>シシュツ</t>
    </rPh>
    <rPh sb="10" eb="12">
      <t>ケイカク</t>
    </rPh>
    <rPh sb="12" eb="13">
      <t>ショ</t>
    </rPh>
    <phoneticPr fontId="1"/>
  </si>
  <si>
    <t>【記入例】（３）支出</t>
    <rPh sb="1" eb="3">
      <t>キニュウ</t>
    </rPh>
    <rPh sb="3" eb="4">
      <t>レイ</t>
    </rPh>
    <rPh sb="8" eb="10">
      <t>シシュツ</t>
    </rPh>
    <phoneticPr fontId="1"/>
  </si>
  <si>
    <t>＜入力方法＞
・青の項目に入力してください。
・項目につき、行を増やしてください（セル内の改行は、Ctrl＋Enterキー）。</t>
    <rPh sb="1" eb="3">
      <t>ニュウリョク</t>
    </rPh>
    <rPh sb="3" eb="5">
      <t>ホウホウ</t>
    </rPh>
    <rPh sb="8" eb="9">
      <t>アオ</t>
    </rPh>
    <rPh sb="10" eb="12">
      <t>コウモク</t>
    </rPh>
    <rPh sb="13" eb="15">
      <t>ニュウリョク</t>
    </rPh>
    <rPh sb="24" eb="26">
      <t>コウモク</t>
    </rPh>
    <rPh sb="30" eb="31">
      <t>ギョウ</t>
    </rPh>
    <rPh sb="32" eb="33">
      <t>フ</t>
    </rPh>
    <rPh sb="43" eb="44">
      <t>ナイ</t>
    </rPh>
    <rPh sb="45" eb="47">
      <t>カイギョウ</t>
    </rPh>
    <phoneticPr fontId="1"/>
  </si>
  <si>
    <r>
      <t xml:space="preserve">活動参加者負担金
</t>
    </r>
    <r>
      <rPr>
        <sz val="9"/>
        <color theme="1"/>
        <rFont val="游ゴシック"/>
        <family val="3"/>
        <charset val="128"/>
        <scheme val="minor"/>
      </rPr>
      <t>(入場料、出店料など)</t>
    </r>
    <rPh sb="0" eb="2">
      <t>カツドウ</t>
    </rPh>
    <rPh sb="2" eb="5">
      <t>サンカシャ</t>
    </rPh>
    <rPh sb="5" eb="7">
      <t>フタン</t>
    </rPh>
    <rPh sb="7" eb="8">
      <t>キン</t>
    </rPh>
    <rPh sb="10" eb="13">
      <t>ニュウジョウリョウ</t>
    </rPh>
    <rPh sb="14" eb="16">
      <t>シュッテン</t>
    </rPh>
    <rPh sb="16" eb="17">
      <t>リョウ</t>
    </rPh>
    <phoneticPr fontId="1"/>
  </si>
  <si>
    <r>
      <t xml:space="preserve">売上収入
</t>
    </r>
    <r>
      <rPr>
        <sz val="9"/>
        <color theme="1"/>
        <rFont val="游ゴシック"/>
        <family val="3"/>
        <charset val="128"/>
        <scheme val="minor"/>
      </rPr>
      <t>(見込み)</t>
    </r>
    <rPh sb="0" eb="2">
      <t>ウリアゲ</t>
    </rPh>
    <rPh sb="2" eb="4">
      <t>シュウニュウ</t>
    </rPh>
    <rPh sb="6" eb="8">
      <t>ミコ</t>
    </rPh>
    <phoneticPr fontId="1"/>
  </si>
  <si>
    <r>
      <t xml:space="preserve">自己資金
</t>
    </r>
    <r>
      <rPr>
        <sz val="9"/>
        <color theme="1"/>
        <rFont val="游ゴシック"/>
        <family val="3"/>
        <charset val="128"/>
        <scheme val="minor"/>
      </rPr>
      <t>(団体会費など)</t>
    </r>
    <rPh sb="0" eb="2">
      <t>ジコ</t>
    </rPh>
    <rPh sb="2" eb="4">
      <t>シキン</t>
    </rPh>
    <rPh sb="6" eb="8">
      <t>ダンタイ</t>
    </rPh>
    <rPh sb="8" eb="10">
      <t>カイヒ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</si>
  <si>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その他</t>
    </r>
    <r>
      <rPr>
        <sz val="10"/>
        <color theme="1"/>
        <rFont val="游ゴシック"/>
        <family val="2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(寄付、協賛金など)</t>
    </r>
    <rPh sb="2" eb="3">
      <t>ホカ</t>
    </rPh>
    <rPh sb="5" eb="7">
      <t>キフ</t>
    </rPh>
    <rPh sb="8" eb="11">
      <t>キョウサンキン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</si>
</sst>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38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38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38" fontId="14" fillId="2" borderId="1" xfId="1" applyFont="1" applyFill="1" applyBorder="1" applyAlignment="1">
      <alignment horizontal="right" vertical="center" wrapText="1"/>
    </xf>
    <xf numFmtId="38" fontId="14" fillId="2" borderId="1" xfId="1" applyFont="1" applyFill="1" applyBorder="1" applyAlignment="1">
      <alignment vertical="center"/>
    </xf>
    <xf numFmtId="38" fontId="14" fillId="2" borderId="1" xfId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/>
    <xf numFmtId="0" fontId="13" fillId="2" borderId="1" xfId="0" applyFont="1" applyFill="1" applyBorder="1"/>
    <xf numFmtId="3" fontId="17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right" vertical="center" wrapText="1"/>
    </xf>
    <xf numFmtId="38" fontId="24" fillId="2" borderId="1" xfId="1" applyFont="1" applyFill="1" applyBorder="1" applyAlignment="1">
      <alignment horizontal="right" vertical="center" wrapText="1"/>
    </xf>
    <xf numFmtId="38" fontId="24" fillId="2" borderId="1" xfId="1" applyFont="1" applyFill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8" fontId="19" fillId="0" borderId="4" xfId="1" applyFont="1" applyBorder="1" applyAlignment="1">
      <alignment horizontal="center" vertical="center"/>
    </xf>
    <xf numFmtId="38" fontId="19" fillId="0" borderId="4" xfId="1" applyFont="1" applyBorder="1" applyAlignment="1">
      <alignment vertical="center"/>
    </xf>
    <xf numFmtId="38" fontId="24" fillId="2" borderId="1" xfId="1" applyFont="1" applyFill="1" applyBorder="1" applyAlignment="1">
      <alignment horizontal="right" vertical="center"/>
    </xf>
    <xf numFmtId="38" fontId="19" fillId="0" borderId="9" xfId="1" applyFont="1" applyBorder="1" applyAlignment="1">
      <alignment horizontal="center" vertical="center"/>
    </xf>
    <xf numFmtId="38" fontId="19" fillId="0" borderId="9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2" borderId="1" xfId="0" applyFont="1" applyFill="1" applyBorder="1"/>
    <xf numFmtId="38" fontId="24" fillId="0" borderId="1" xfId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38" fontId="24" fillId="0" borderId="5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right" vertical="center"/>
    </xf>
    <xf numFmtId="3" fontId="24" fillId="2" borderId="1" xfId="0" applyNumberFormat="1" applyFont="1" applyFill="1" applyBorder="1" applyAlignment="1">
      <alignment vertical="center"/>
    </xf>
    <xf numFmtId="3" fontId="24" fillId="2" borderId="1" xfId="0" applyNumberFormat="1" applyFont="1" applyFill="1" applyBorder="1" applyAlignment="1">
      <alignment horizontal="right" vertical="center"/>
    </xf>
    <xf numFmtId="0" fontId="25" fillId="0" borderId="9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38" fontId="24" fillId="0" borderId="5" xfId="1" applyFont="1" applyFill="1" applyBorder="1" applyAlignment="1">
      <alignment vertical="center"/>
    </xf>
    <xf numFmtId="3" fontId="23" fillId="2" borderId="1" xfId="0" applyNumberFormat="1" applyFont="1" applyFill="1" applyBorder="1" applyAlignment="1">
      <alignment horizontal="right" vertical="center" wrapText="1"/>
    </xf>
    <xf numFmtId="0" fontId="25" fillId="0" borderId="9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center"/>
    </xf>
    <xf numFmtId="38" fontId="19" fillId="0" borderId="0" xfId="1" applyFont="1" applyFill="1" applyBorder="1" applyAlignment="1"/>
    <xf numFmtId="0" fontId="19" fillId="0" borderId="0" xfId="0" applyFont="1" applyBorder="1"/>
    <xf numFmtId="38" fontId="24" fillId="0" borderId="4" xfId="0" applyNumberFormat="1" applyFont="1" applyBorder="1" applyAlignment="1">
      <alignment vertical="center"/>
    </xf>
    <xf numFmtId="38" fontId="24" fillId="0" borderId="5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2" fillId="2" borderId="1" xfId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38" fontId="2" fillId="2" borderId="1" xfId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38" fontId="20" fillId="0" borderId="0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DCE8-2CA8-4BD5-A734-FA72ED3A6D91}">
  <dimension ref="A1:E24"/>
  <sheetViews>
    <sheetView topLeftCell="A2" zoomScaleNormal="100" zoomScalePageLayoutView="70" workbookViewId="0">
      <selection activeCell="A11" sqref="A11:B11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12" t="s">
        <v>126</v>
      </c>
      <c r="B1" s="113"/>
      <c r="C1" s="113"/>
      <c r="D1" s="113"/>
      <c r="E1" s="113"/>
    </row>
    <row r="2" spans="1:5" ht="16.5" customHeight="1" x14ac:dyDescent="0.4">
      <c r="A2" s="114" t="s">
        <v>116</v>
      </c>
      <c r="B2" s="114"/>
      <c r="C2" s="114"/>
      <c r="D2" s="114"/>
      <c r="E2" s="114"/>
    </row>
    <row r="3" spans="1:5" ht="41.25" customHeight="1" x14ac:dyDescent="0.4">
      <c r="A3" s="115" t="s">
        <v>128</v>
      </c>
      <c r="B3" s="115"/>
      <c r="C3" s="115"/>
      <c r="D3" s="115"/>
      <c r="E3" s="115"/>
    </row>
    <row r="4" spans="1:5" ht="11.25" customHeight="1" x14ac:dyDescent="0.4">
      <c r="A4" s="95"/>
      <c r="B4" s="96"/>
      <c r="C4" s="96"/>
      <c r="D4" s="96"/>
      <c r="E4" s="96"/>
    </row>
    <row r="5" spans="1:5" ht="21" customHeight="1" x14ac:dyDescent="0.4">
      <c r="A5" s="3" t="s">
        <v>30</v>
      </c>
      <c r="C5" s="2"/>
      <c r="E5" s="98"/>
    </row>
    <row r="6" spans="1:5" ht="16.5" customHeight="1" x14ac:dyDescent="0.4">
      <c r="A6" s="116" t="s">
        <v>110</v>
      </c>
      <c r="B6" s="116"/>
      <c r="C6" s="117"/>
      <c r="D6" s="118"/>
      <c r="E6" s="118"/>
    </row>
    <row r="7" spans="1:5" ht="30.75" customHeight="1" x14ac:dyDescent="0.4">
      <c r="A7" s="119">
        <v>487860</v>
      </c>
      <c r="B7" s="119"/>
      <c r="C7" s="117"/>
      <c r="D7" s="118"/>
      <c r="E7" s="118"/>
    </row>
    <row r="8" spans="1:5" ht="16.5" customHeight="1" x14ac:dyDescent="0.4">
      <c r="A8" s="122" t="s">
        <v>124</v>
      </c>
      <c r="B8" s="123"/>
      <c r="C8" s="106" t="s">
        <v>114</v>
      </c>
      <c r="D8" s="101"/>
      <c r="E8" s="102"/>
    </row>
    <row r="9" spans="1:5" ht="30.75" customHeight="1" x14ac:dyDescent="0.4">
      <c r="A9" s="124">
        <f>E24</f>
        <v>245000</v>
      </c>
      <c r="B9" s="125"/>
      <c r="C9" s="111">
        <f>A7-A9</f>
        <v>242860</v>
      </c>
      <c r="D9" s="103"/>
      <c r="E9" s="102"/>
    </row>
    <row r="10" spans="1:5" ht="16.5" customHeight="1" x14ac:dyDescent="0.4">
      <c r="A10" s="116" t="s">
        <v>112</v>
      </c>
      <c r="B10" s="122"/>
      <c r="C10" s="106" t="s">
        <v>113</v>
      </c>
      <c r="D10" s="101"/>
      <c r="E10" s="104"/>
    </row>
    <row r="11" spans="1:5" ht="30.75" customHeight="1" x14ac:dyDescent="0.4">
      <c r="A11" s="126">
        <f>'支出（記入例）'!G43</f>
        <v>453860</v>
      </c>
      <c r="B11" s="127"/>
      <c r="C11" s="13">
        <f>A7-A11</f>
        <v>34000</v>
      </c>
      <c r="D11" s="103"/>
      <c r="E11" s="104"/>
    </row>
    <row r="12" spans="1:5" ht="16.5" customHeight="1" x14ac:dyDescent="0.4">
      <c r="A12" s="116" t="s">
        <v>108</v>
      </c>
      <c r="B12" s="116"/>
      <c r="C12" s="103"/>
      <c r="D12" s="103"/>
      <c r="E12" s="104"/>
    </row>
    <row r="13" spans="1:5" ht="30.75" customHeight="1" x14ac:dyDescent="0.4">
      <c r="A13" s="128">
        <v>242000</v>
      </c>
      <c r="B13" s="128"/>
      <c r="C13" s="103"/>
      <c r="D13" s="103"/>
      <c r="E13" s="104"/>
    </row>
    <row r="14" spans="1:5" ht="15" customHeight="1" x14ac:dyDescent="0.4">
      <c r="A14" s="120" t="s">
        <v>109</v>
      </c>
      <c r="B14" s="120"/>
      <c r="C14" s="99"/>
      <c r="D14" s="99"/>
      <c r="E14" s="100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31</v>
      </c>
    </row>
    <row r="17" spans="1:5" ht="35.25" customHeight="1" x14ac:dyDescent="0.4">
      <c r="A17" s="7"/>
      <c r="B17" s="6" t="s">
        <v>3</v>
      </c>
      <c r="C17" s="6" t="s">
        <v>15</v>
      </c>
      <c r="D17" s="97" t="s">
        <v>115</v>
      </c>
      <c r="E17" s="97" t="s">
        <v>40</v>
      </c>
    </row>
    <row r="18" spans="1:5" ht="33" customHeight="1" x14ac:dyDescent="0.4">
      <c r="A18" s="7" t="s">
        <v>4</v>
      </c>
      <c r="B18" s="4" t="s">
        <v>34</v>
      </c>
      <c r="C18" s="8" t="s">
        <v>103</v>
      </c>
      <c r="D18" s="11" t="s">
        <v>125</v>
      </c>
      <c r="E18" s="9">
        <v>25000</v>
      </c>
    </row>
    <row r="19" spans="1:5" ht="33" customHeight="1" x14ac:dyDescent="0.4">
      <c r="A19" s="7"/>
      <c r="B19" s="4"/>
      <c r="C19" s="8" t="s">
        <v>101</v>
      </c>
      <c r="D19" s="11" t="s">
        <v>102</v>
      </c>
      <c r="E19" s="9">
        <v>15000</v>
      </c>
    </row>
    <row r="20" spans="1:5" ht="33" customHeight="1" x14ac:dyDescent="0.4">
      <c r="A20" s="7" t="s">
        <v>5</v>
      </c>
      <c r="B20" s="4" t="s">
        <v>35</v>
      </c>
      <c r="C20" s="8" t="s">
        <v>33</v>
      </c>
      <c r="D20" s="10" t="s">
        <v>56</v>
      </c>
      <c r="E20" s="9">
        <v>45000</v>
      </c>
    </row>
    <row r="21" spans="1:5" ht="33" customHeight="1" x14ac:dyDescent="0.4">
      <c r="A21" s="7" t="s">
        <v>2</v>
      </c>
      <c r="B21" s="4" t="s">
        <v>36</v>
      </c>
      <c r="C21" s="10" t="s">
        <v>21</v>
      </c>
      <c r="D21" s="12"/>
      <c r="E21" s="9">
        <v>140000</v>
      </c>
    </row>
    <row r="22" spans="1:5" ht="33" customHeight="1" x14ac:dyDescent="0.4">
      <c r="A22" s="7" t="s">
        <v>8</v>
      </c>
      <c r="B22" s="14" t="s">
        <v>41</v>
      </c>
      <c r="C22" s="10"/>
      <c r="D22" s="12"/>
      <c r="E22" s="9"/>
    </row>
    <row r="23" spans="1:5" ht="33" customHeight="1" x14ac:dyDescent="0.4">
      <c r="A23" s="7" t="s">
        <v>9</v>
      </c>
      <c r="B23" s="5" t="s">
        <v>38</v>
      </c>
      <c r="C23" s="10" t="s">
        <v>39</v>
      </c>
      <c r="D23" s="12"/>
      <c r="E23" s="9">
        <v>20000</v>
      </c>
    </row>
    <row r="24" spans="1:5" ht="29.25" customHeight="1" x14ac:dyDescent="0.4">
      <c r="A24" s="121" t="s">
        <v>51</v>
      </c>
      <c r="B24" s="121"/>
      <c r="C24" s="121"/>
      <c r="D24" s="121"/>
      <c r="E24" s="107">
        <f>SUM(E18:E23)</f>
        <v>245000</v>
      </c>
    </row>
  </sheetData>
  <sheetProtection algorithmName="SHA-512" hashValue="5GglFEX5ICbTQLP4yGtnVbK16/y8CkQWN/bGnfTpldXHVf/R3dh3JXmO7ca1TRE7skqQIPjQPjkkKlhqlrt0Hw==" saltValue="CPy7EbwI6AROWQn3rlyCzQ==" spinCount="100000" sheet="1" objects="1" scenarios="1"/>
  <mergeCells count="14">
    <mergeCell ref="A14:B14"/>
    <mergeCell ref="A24:D24"/>
    <mergeCell ref="A8:B8"/>
    <mergeCell ref="A9:B9"/>
    <mergeCell ref="A10:B10"/>
    <mergeCell ref="A11:B11"/>
    <mergeCell ref="A12:B12"/>
    <mergeCell ref="A13:B13"/>
    <mergeCell ref="A1:E1"/>
    <mergeCell ref="A2:E2"/>
    <mergeCell ref="A3:E3"/>
    <mergeCell ref="A6:B6"/>
    <mergeCell ref="C6:E7"/>
    <mergeCell ref="A7:B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8CE1-DE57-42AA-823C-31A79A0E4712}">
  <sheetPr>
    <pageSetUpPr fitToPage="1"/>
  </sheetPr>
  <dimension ref="A1:H46"/>
  <sheetViews>
    <sheetView topLeftCell="A10" zoomScale="85" zoomScaleNormal="85" zoomScalePageLayoutView="70" workbookViewId="0">
      <selection activeCell="G27" sqref="G27"/>
    </sheetView>
  </sheetViews>
  <sheetFormatPr defaultRowHeight="18.75" x14ac:dyDescent="0.4"/>
  <cols>
    <col min="1" max="1" width="2.75" style="24" customWidth="1"/>
    <col min="2" max="2" width="15.75" style="17" customWidth="1"/>
    <col min="3" max="3" width="2.625" style="17" customWidth="1"/>
    <col min="4" max="4" width="37.125" style="25" customWidth="1"/>
    <col min="5" max="5" width="19.375" style="26" customWidth="1"/>
    <col min="6" max="7" width="15.5" style="17" customWidth="1"/>
    <col min="8" max="8" width="4" style="17" customWidth="1"/>
    <col min="9" max="16384" width="9" style="17"/>
  </cols>
  <sheetData>
    <row r="1" spans="1:8" ht="23.25" customHeight="1" x14ac:dyDescent="0.4">
      <c r="A1" s="134" t="s">
        <v>127</v>
      </c>
      <c r="B1" s="134"/>
      <c r="C1" s="134"/>
      <c r="D1" s="134"/>
      <c r="E1" s="134"/>
      <c r="F1" s="134"/>
      <c r="G1" s="134"/>
      <c r="H1" s="134"/>
    </row>
    <row r="2" spans="1:8" s="21" customFormat="1" ht="14.25" customHeight="1" x14ac:dyDescent="0.4">
      <c r="A2" s="129" t="s">
        <v>118</v>
      </c>
      <c r="B2" s="129"/>
      <c r="C2" s="129"/>
      <c r="D2" s="129"/>
      <c r="E2" s="129"/>
      <c r="F2" s="129"/>
      <c r="G2" s="129"/>
      <c r="H2" s="38"/>
    </row>
    <row r="3" spans="1:8" s="21" customFormat="1" ht="14.25" customHeight="1" x14ac:dyDescent="0.4">
      <c r="A3" s="129" t="s">
        <v>104</v>
      </c>
      <c r="B3" s="129"/>
      <c r="C3" s="129"/>
      <c r="D3" s="129"/>
      <c r="E3" s="129"/>
      <c r="F3" s="129"/>
      <c r="G3" s="129"/>
      <c r="H3" s="38"/>
    </row>
    <row r="4" spans="1:8" s="21" customFormat="1" ht="14.25" customHeight="1" x14ac:dyDescent="0.4">
      <c r="A4" s="129" t="s">
        <v>123</v>
      </c>
      <c r="B4" s="129"/>
      <c r="C4" s="129"/>
      <c r="D4" s="129"/>
      <c r="E4" s="129"/>
      <c r="F4" s="129"/>
      <c r="G4" s="129"/>
      <c r="H4" s="38"/>
    </row>
    <row r="5" spans="1:8" ht="38.25" customHeight="1" x14ac:dyDescent="0.4">
      <c r="A5" s="39"/>
      <c r="B5" s="40" t="s">
        <v>3</v>
      </c>
      <c r="C5" s="108" t="s">
        <v>65</v>
      </c>
      <c r="D5" s="41" t="s">
        <v>0</v>
      </c>
      <c r="E5" s="41" t="s">
        <v>107</v>
      </c>
      <c r="F5" s="41" t="s">
        <v>59</v>
      </c>
      <c r="G5" s="41" t="s">
        <v>119</v>
      </c>
      <c r="H5" s="109" t="s">
        <v>120</v>
      </c>
    </row>
    <row r="6" spans="1:8" ht="23.25" customHeight="1" x14ac:dyDescent="0.4">
      <c r="A6" s="42" t="s">
        <v>4</v>
      </c>
      <c r="B6" s="42" t="s">
        <v>1</v>
      </c>
      <c r="C6" s="43" t="s">
        <v>85</v>
      </c>
      <c r="D6" s="18" t="s">
        <v>61</v>
      </c>
      <c r="E6" s="19" t="s">
        <v>62</v>
      </c>
      <c r="F6" s="27"/>
      <c r="G6" s="28">
        <v>10000</v>
      </c>
      <c r="H6" s="78"/>
    </row>
    <row r="7" spans="1:8" ht="23.25" customHeight="1" x14ac:dyDescent="0.4">
      <c r="A7" s="48"/>
      <c r="B7" s="48"/>
      <c r="C7" s="49" t="s">
        <v>60</v>
      </c>
      <c r="D7" s="18" t="s">
        <v>64</v>
      </c>
      <c r="E7" s="19" t="s">
        <v>63</v>
      </c>
      <c r="F7" s="27">
        <v>2000</v>
      </c>
      <c r="G7" s="28"/>
      <c r="H7" s="78"/>
    </row>
    <row r="8" spans="1:8" ht="23.25" customHeight="1" x14ac:dyDescent="0.4">
      <c r="A8" s="42" t="s">
        <v>5</v>
      </c>
      <c r="B8" s="42" t="s">
        <v>42</v>
      </c>
      <c r="C8" s="43" t="s">
        <v>85</v>
      </c>
      <c r="D8" s="18" t="s">
        <v>48</v>
      </c>
      <c r="E8" s="19" t="s">
        <v>66</v>
      </c>
      <c r="F8" s="28"/>
      <c r="G8" s="28">
        <v>5000</v>
      </c>
      <c r="H8" s="78"/>
    </row>
    <row r="9" spans="1:8" ht="23.25" customHeight="1" x14ac:dyDescent="0.4">
      <c r="A9" s="48"/>
      <c r="B9" s="48"/>
      <c r="C9" s="49" t="s">
        <v>60</v>
      </c>
      <c r="D9" s="18" t="s">
        <v>68</v>
      </c>
      <c r="E9" s="19" t="s">
        <v>67</v>
      </c>
      <c r="F9" s="28">
        <v>500</v>
      </c>
      <c r="G9" s="28"/>
      <c r="H9" s="78"/>
    </row>
    <row r="10" spans="1:8" ht="23.25" customHeight="1" x14ac:dyDescent="0.4">
      <c r="A10" s="50" t="s">
        <v>2</v>
      </c>
      <c r="B10" s="51" t="s">
        <v>43</v>
      </c>
      <c r="C10" s="43" t="s">
        <v>85</v>
      </c>
      <c r="D10" s="18"/>
      <c r="E10" s="19"/>
      <c r="F10" s="29"/>
      <c r="G10" s="29"/>
      <c r="H10" s="78"/>
    </row>
    <row r="11" spans="1:8" ht="23.25" customHeight="1" x14ac:dyDescent="0.4">
      <c r="A11" s="53"/>
      <c r="B11" s="54"/>
      <c r="C11" s="49" t="s">
        <v>60</v>
      </c>
      <c r="D11" s="18"/>
      <c r="E11" s="19"/>
      <c r="F11" s="29"/>
      <c r="G11" s="29"/>
      <c r="H11" s="78"/>
    </row>
    <row r="12" spans="1:8" ht="23.25" customHeight="1" x14ac:dyDescent="0.4">
      <c r="A12" s="55" t="s">
        <v>8</v>
      </c>
      <c r="B12" s="56" t="s">
        <v>45</v>
      </c>
      <c r="C12" s="43" t="s">
        <v>85</v>
      </c>
      <c r="D12" s="18" t="s">
        <v>47</v>
      </c>
      <c r="E12" s="19" t="s">
        <v>22</v>
      </c>
      <c r="F12" s="28"/>
      <c r="G12" s="28">
        <v>16800</v>
      </c>
      <c r="H12" s="78"/>
    </row>
    <row r="13" spans="1:8" ht="23.25" customHeight="1" x14ac:dyDescent="0.4">
      <c r="A13" s="57"/>
      <c r="B13" s="58"/>
      <c r="C13" s="49" t="s">
        <v>60</v>
      </c>
      <c r="D13" s="18"/>
      <c r="E13" s="19"/>
      <c r="F13" s="28"/>
      <c r="G13" s="28"/>
      <c r="H13" s="78"/>
    </row>
    <row r="14" spans="1:8" ht="23.25" customHeight="1" x14ac:dyDescent="0.4">
      <c r="A14" s="55" t="s">
        <v>9</v>
      </c>
      <c r="B14" s="42" t="s">
        <v>6</v>
      </c>
      <c r="C14" s="43" t="s">
        <v>85</v>
      </c>
      <c r="D14" s="18" t="s">
        <v>71</v>
      </c>
      <c r="E14" s="19" t="s">
        <v>74</v>
      </c>
      <c r="F14" s="27"/>
      <c r="G14" s="28">
        <v>3000</v>
      </c>
      <c r="H14" s="78"/>
    </row>
    <row r="15" spans="1:8" ht="23.25" customHeight="1" x14ac:dyDescent="0.4">
      <c r="A15" s="59"/>
      <c r="B15" s="60"/>
      <c r="C15" s="43" t="s">
        <v>85</v>
      </c>
      <c r="D15" s="18" t="s">
        <v>72</v>
      </c>
      <c r="E15" s="19" t="s">
        <v>73</v>
      </c>
      <c r="F15" s="27"/>
      <c r="G15" s="28">
        <v>22000</v>
      </c>
      <c r="H15" s="78"/>
    </row>
    <row r="16" spans="1:8" ht="23.25" customHeight="1" x14ac:dyDescent="0.4">
      <c r="A16" s="57"/>
      <c r="B16" s="48"/>
      <c r="C16" s="49" t="s">
        <v>60</v>
      </c>
      <c r="D16" s="18" t="s">
        <v>69</v>
      </c>
      <c r="E16" s="19" t="s">
        <v>70</v>
      </c>
      <c r="F16" s="27">
        <v>5000</v>
      </c>
      <c r="G16" s="28"/>
      <c r="H16" s="78"/>
    </row>
    <row r="17" spans="1:8" ht="23.25" customHeight="1" x14ac:dyDescent="0.4">
      <c r="A17" s="55" t="s">
        <v>10</v>
      </c>
      <c r="B17" s="61" t="s">
        <v>46</v>
      </c>
      <c r="C17" s="43" t="s">
        <v>85</v>
      </c>
      <c r="D17" s="18" t="s">
        <v>76</v>
      </c>
      <c r="E17" s="19" t="s">
        <v>77</v>
      </c>
      <c r="F17" s="28"/>
      <c r="G17" s="28">
        <v>40000</v>
      </c>
      <c r="H17" s="110" t="s">
        <v>122</v>
      </c>
    </row>
    <row r="18" spans="1:8" ht="23.25" customHeight="1" x14ac:dyDescent="0.4">
      <c r="A18" s="59"/>
      <c r="B18" s="62"/>
      <c r="C18" s="43" t="s">
        <v>85</v>
      </c>
      <c r="D18" s="18" t="s">
        <v>75</v>
      </c>
      <c r="E18" s="19" t="s">
        <v>78</v>
      </c>
      <c r="F18" s="28"/>
      <c r="G18" s="28">
        <v>5000</v>
      </c>
      <c r="H18" s="78"/>
    </row>
    <row r="19" spans="1:8" ht="23.25" customHeight="1" x14ac:dyDescent="0.4">
      <c r="A19" s="57"/>
      <c r="B19" s="63"/>
      <c r="C19" s="49" t="s">
        <v>60</v>
      </c>
      <c r="D19" s="18"/>
      <c r="E19" s="19"/>
      <c r="F19" s="28"/>
      <c r="G19" s="28"/>
      <c r="H19" s="78"/>
    </row>
    <row r="20" spans="1:8" ht="23.25" customHeight="1" x14ac:dyDescent="0.4">
      <c r="A20" s="55" t="s">
        <v>11</v>
      </c>
      <c r="B20" s="64" t="s">
        <v>98</v>
      </c>
      <c r="C20" s="43" t="s">
        <v>85</v>
      </c>
      <c r="D20" s="18" t="s">
        <v>20</v>
      </c>
      <c r="E20" s="19" t="s">
        <v>49</v>
      </c>
      <c r="F20" s="28"/>
      <c r="G20" s="28">
        <v>2760</v>
      </c>
      <c r="H20" s="78"/>
    </row>
    <row r="21" spans="1:8" ht="23.25" customHeight="1" x14ac:dyDescent="0.4">
      <c r="A21" s="57"/>
      <c r="B21" s="65" t="s">
        <v>97</v>
      </c>
      <c r="C21" s="49" t="s">
        <v>60</v>
      </c>
      <c r="D21" s="18"/>
      <c r="E21" s="19"/>
      <c r="F21" s="28"/>
      <c r="G21" s="28"/>
      <c r="H21" s="78"/>
    </row>
    <row r="22" spans="1:8" ht="23.25" customHeight="1" x14ac:dyDescent="0.4">
      <c r="A22" s="55" t="s">
        <v>12</v>
      </c>
      <c r="B22" s="42" t="s">
        <v>7</v>
      </c>
      <c r="C22" s="43" t="s">
        <v>85</v>
      </c>
      <c r="D22" s="18" t="s">
        <v>86</v>
      </c>
      <c r="E22" s="19" t="s">
        <v>79</v>
      </c>
      <c r="F22" s="27"/>
      <c r="G22" s="28">
        <v>1500</v>
      </c>
      <c r="H22" s="78"/>
    </row>
    <row r="23" spans="1:8" ht="23.25" customHeight="1" x14ac:dyDescent="0.4">
      <c r="A23" s="57"/>
      <c r="B23" s="48"/>
      <c r="C23" s="49" t="s">
        <v>60</v>
      </c>
      <c r="D23" s="18" t="s">
        <v>87</v>
      </c>
      <c r="E23" s="19" t="s">
        <v>67</v>
      </c>
      <c r="F23" s="27">
        <v>500</v>
      </c>
      <c r="G23" s="28"/>
      <c r="H23" s="78"/>
    </row>
    <row r="24" spans="1:8" ht="23.25" customHeight="1" x14ac:dyDescent="0.4">
      <c r="A24" s="55" t="s">
        <v>13</v>
      </c>
      <c r="B24" s="42" t="s">
        <v>14</v>
      </c>
      <c r="C24" s="43" t="s">
        <v>85</v>
      </c>
      <c r="D24" s="18" t="s">
        <v>24</v>
      </c>
      <c r="E24" s="19"/>
      <c r="F24" s="28"/>
      <c r="G24" s="28">
        <v>1800</v>
      </c>
      <c r="H24" s="78"/>
    </row>
    <row r="25" spans="1:8" ht="23.25" customHeight="1" x14ac:dyDescent="0.4">
      <c r="A25" s="57"/>
      <c r="B25" s="48"/>
      <c r="C25" s="49" t="s">
        <v>60</v>
      </c>
      <c r="D25" s="18" t="s">
        <v>80</v>
      </c>
      <c r="E25" s="19"/>
      <c r="F25" s="28">
        <v>1000</v>
      </c>
      <c r="G25" s="28"/>
      <c r="H25" s="78"/>
    </row>
    <row r="26" spans="1:8" ht="23.25" customHeight="1" x14ac:dyDescent="0.4">
      <c r="A26" s="55" t="s">
        <v>17</v>
      </c>
      <c r="B26" s="42" t="s">
        <v>23</v>
      </c>
      <c r="C26" s="43" t="s">
        <v>85</v>
      </c>
      <c r="D26" s="31"/>
      <c r="E26" s="31"/>
      <c r="F26" s="27"/>
      <c r="G26" s="28"/>
      <c r="H26" s="78"/>
    </row>
    <row r="27" spans="1:8" ht="23.25" customHeight="1" x14ac:dyDescent="0.4">
      <c r="A27" s="59"/>
      <c r="B27" s="60"/>
      <c r="C27" s="49" t="s">
        <v>60</v>
      </c>
      <c r="D27" s="18" t="s">
        <v>81</v>
      </c>
      <c r="E27" s="19" t="s">
        <v>83</v>
      </c>
      <c r="F27" s="27">
        <v>5000</v>
      </c>
      <c r="G27" s="28"/>
      <c r="H27" s="78"/>
    </row>
    <row r="28" spans="1:8" ht="23.25" customHeight="1" x14ac:dyDescent="0.4">
      <c r="A28" s="59"/>
      <c r="B28" s="60"/>
      <c r="C28" s="49" t="s">
        <v>60</v>
      </c>
      <c r="D28" s="18" t="s">
        <v>82</v>
      </c>
      <c r="E28" s="19" t="s">
        <v>84</v>
      </c>
      <c r="F28" s="28">
        <v>10000</v>
      </c>
      <c r="G28" s="32"/>
      <c r="H28" s="78"/>
    </row>
    <row r="29" spans="1:8" s="20" customFormat="1" ht="21.75" customHeight="1" thickBot="1" x14ac:dyDescent="0.45">
      <c r="A29" s="130" t="s">
        <v>90</v>
      </c>
      <c r="B29" s="131"/>
      <c r="C29" s="131"/>
      <c r="D29" s="131"/>
      <c r="E29" s="131"/>
      <c r="F29" s="67">
        <f>SUM(F6:F28)</f>
        <v>24000</v>
      </c>
      <c r="G29" s="67">
        <f>SUM(G6:G28)</f>
        <v>107860</v>
      </c>
      <c r="H29" s="68" t="s">
        <v>25</v>
      </c>
    </row>
    <row r="30" spans="1:8" s="20" customFormat="1" ht="21.75" customHeight="1" thickBot="1" x14ac:dyDescent="0.45">
      <c r="A30" s="132" t="s">
        <v>88</v>
      </c>
      <c r="B30" s="133"/>
      <c r="C30" s="133"/>
      <c r="D30" s="133"/>
      <c r="E30" s="133"/>
      <c r="F30" s="131"/>
      <c r="G30" s="69">
        <f>G29*0.7</f>
        <v>75502</v>
      </c>
      <c r="H30" s="68" t="s">
        <v>26</v>
      </c>
    </row>
    <row r="31" spans="1:8" s="68" customFormat="1" ht="16.5" customHeight="1" x14ac:dyDescent="0.4">
      <c r="A31" s="70"/>
      <c r="B31" s="70"/>
      <c r="C31" s="70"/>
      <c r="D31" s="70"/>
      <c r="E31" s="70"/>
      <c r="F31" s="70"/>
      <c r="G31" s="71"/>
    </row>
    <row r="32" spans="1:8" s="38" customFormat="1" ht="18" customHeight="1" x14ac:dyDescent="0.4">
      <c r="A32" s="72"/>
      <c r="B32" s="72"/>
      <c r="C32" s="72"/>
      <c r="D32" s="140" t="s">
        <v>53</v>
      </c>
      <c r="E32" s="140"/>
      <c r="F32" s="140"/>
      <c r="G32" s="140"/>
    </row>
    <row r="33" spans="1:8" s="38" customFormat="1" ht="23.25" customHeight="1" x14ac:dyDescent="0.4">
      <c r="A33" s="55" t="s">
        <v>16</v>
      </c>
      <c r="B33" s="64" t="s">
        <v>105</v>
      </c>
      <c r="C33" s="43" t="s">
        <v>85</v>
      </c>
      <c r="D33" s="22" t="s">
        <v>19</v>
      </c>
      <c r="E33" s="23" t="s">
        <v>52</v>
      </c>
      <c r="F33" s="33"/>
      <c r="G33" s="30">
        <v>96000</v>
      </c>
      <c r="H33" s="110" t="s">
        <v>122</v>
      </c>
    </row>
    <row r="34" spans="1:8" s="38" customFormat="1" ht="23.25" customHeight="1" x14ac:dyDescent="0.4">
      <c r="A34" s="48"/>
      <c r="B34" s="77" t="s">
        <v>106</v>
      </c>
      <c r="C34" s="49" t="s">
        <v>60</v>
      </c>
      <c r="D34" s="78"/>
      <c r="E34" s="78"/>
      <c r="F34" s="79"/>
      <c r="G34" s="79"/>
      <c r="H34" s="78"/>
    </row>
    <row r="35" spans="1:8" s="38" customFormat="1" ht="23.25" customHeight="1" thickBot="1" x14ac:dyDescent="0.45">
      <c r="A35" s="136" t="s">
        <v>89</v>
      </c>
      <c r="B35" s="136"/>
      <c r="C35" s="136"/>
      <c r="D35" s="136"/>
      <c r="E35" s="137"/>
      <c r="F35" s="80">
        <f>SUM(F33:F34)</f>
        <v>0</v>
      </c>
      <c r="G35" s="80">
        <f>SUM(G33:G34)</f>
        <v>96000</v>
      </c>
      <c r="H35" s="38" t="s">
        <v>27</v>
      </c>
    </row>
    <row r="36" spans="1:8" s="38" customFormat="1" ht="20.25" thickBot="1" x14ac:dyDescent="0.45">
      <c r="A36" s="132" t="s">
        <v>99</v>
      </c>
      <c r="B36" s="133"/>
      <c r="C36" s="133"/>
      <c r="D36" s="133"/>
      <c r="E36" s="133"/>
      <c r="F36" s="131"/>
      <c r="G36" s="81">
        <f>IF(G35*0.7&gt;100000,100000,G35*0.7)</f>
        <v>67200</v>
      </c>
      <c r="H36" s="38" t="s">
        <v>28</v>
      </c>
    </row>
    <row r="37" spans="1:8" s="38" customFormat="1" ht="16.5" customHeight="1" x14ac:dyDescent="0.4">
      <c r="A37" s="70"/>
      <c r="B37" s="70"/>
      <c r="C37" s="70"/>
      <c r="D37" s="70"/>
    </row>
    <row r="38" spans="1:8" s="38" customFormat="1" ht="22.5" customHeight="1" x14ac:dyDescent="0.4">
      <c r="A38" s="55" t="s">
        <v>50</v>
      </c>
      <c r="B38" s="56" t="s">
        <v>94</v>
      </c>
      <c r="C38" s="43" t="s">
        <v>85</v>
      </c>
      <c r="D38" s="18" t="s">
        <v>91</v>
      </c>
      <c r="E38" s="34"/>
      <c r="F38" s="28"/>
      <c r="G38" s="30">
        <v>250000</v>
      </c>
      <c r="H38" s="78" t="s">
        <v>122</v>
      </c>
    </row>
    <row r="39" spans="1:8" s="38" customFormat="1" ht="22.5" customHeight="1" x14ac:dyDescent="0.4">
      <c r="A39" s="48"/>
      <c r="B39" s="83" t="s">
        <v>95</v>
      </c>
      <c r="C39" s="49" t="s">
        <v>60</v>
      </c>
      <c r="D39" s="22" t="s">
        <v>92</v>
      </c>
      <c r="E39" s="23" t="s">
        <v>93</v>
      </c>
      <c r="F39" s="28">
        <v>10000</v>
      </c>
      <c r="G39" s="22"/>
      <c r="H39" s="78"/>
    </row>
    <row r="40" spans="1:8" s="38" customFormat="1" ht="23.25" customHeight="1" thickBot="1" x14ac:dyDescent="0.45">
      <c r="A40" s="136" t="s">
        <v>96</v>
      </c>
      <c r="B40" s="136"/>
      <c r="C40" s="136"/>
      <c r="D40" s="136"/>
      <c r="E40" s="137"/>
      <c r="F40" s="80">
        <f>SUM(F38:F39)</f>
        <v>10000</v>
      </c>
      <c r="G40" s="80">
        <f>SUM(G38:G39)</f>
        <v>250000</v>
      </c>
      <c r="H40" s="38" t="s">
        <v>29</v>
      </c>
    </row>
    <row r="41" spans="1:8" s="38" customFormat="1" ht="21" customHeight="1" thickBot="1" x14ac:dyDescent="0.45">
      <c r="A41" s="132" t="s">
        <v>100</v>
      </c>
      <c r="B41" s="133"/>
      <c r="C41" s="133"/>
      <c r="D41" s="133"/>
      <c r="E41" s="133"/>
      <c r="F41" s="131"/>
      <c r="G41" s="81">
        <f>IF(G40*0.7&gt;100000,100000,G40*0.7)</f>
        <v>100000</v>
      </c>
      <c r="H41" s="38" t="s">
        <v>32</v>
      </c>
    </row>
    <row r="42" spans="1:8" s="89" customFormat="1" ht="15.75" customHeight="1" x14ac:dyDescent="0.4">
      <c r="A42" s="72"/>
      <c r="B42" s="84"/>
      <c r="C42" s="84"/>
      <c r="D42" s="85"/>
      <c r="E42" s="86"/>
      <c r="F42" s="87"/>
      <c r="G42" s="88"/>
    </row>
    <row r="43" spans="1:8" s="35" customFormat="1" ht="21.75" customHeight="1" thickBot="1" x14ac:dyDescent="0.45">
      <c r="A43" s="138" t="s">
        <v>58</v>
      </c>
      <c r="B43" s="138"/>
      <c r="C43" s="138"/>
      <c r="D43" s="138"/>
      <c r="E43" s="138"/>
      <c r="F43" s="139"/>
      <c r="G43" s="90">
        <f>G29+G35+G40</f>
        <v>453860</v>
      </c>
      <c r="H43" s="35" t="s">
        <v>18</v>
      </c>
    </row>
    <row r="44" spans="1:8" s="35" customFormat="1" ht="21.75" customHeight="1" thickBot="1" x14ac:dyDescent="0.45">
      <c r="A44" s="138" t="s">
        <v>57</v>
      </c>
      <c r="B44" s="138"/>
      <c r="C44" s="138"/>
      <c r="D44" s="138"/>
      <c r="E44" s="138"/>
      <c r="F44" s="138"/>
      <c r="G44" s="91">
        <f>IF(G30+G36+G41&gt;300000,300000,ROUNDDOWN((G30+G36+G41),-3))</f>
        <v>242000</v>
      </c>
      <c r="H44" s="35" t="s">
        <v>54</v>
      </c>
    </row>
    <row r="45" spans="1:8" s="35" customFormat="1" ht="16.5" customHeight="1" x14ac:dyDescent="0.4">
      <c r="A45" s="92"/>
      <c r="D45" s="135" t="s">
        <v>55</v>
      </c>
      <c r="E45" s="135"/>
      <c r="F45" s="135"/>
      <c r="G45" s="135"/>
    </row>
    <row r="46" spans="1:8" s="35" customFormat="1" x14ac:dyDescent="0.4">
      <c r="A46" s="92"/>
      <c r="D46" s="93"/>
      <c r="E46" s="94"/>
    </row>
  </sheetData>
  <sheetProtection algorithmName="SHA-512" hashValue="KlPmIAsjN6JYZC/koDvGUHpk6+J1xIQv5K4/1/9OWIDjAaC8MYEz5IwIoMrJWVH1gcMTB5zOYAsm7hHnnSIyGQ==" saltValue="WEYL4zU9kfYiAVVc/5gtRw==" spinCount="100000" sheet="1" objects="1" scenarios="1"/>
  <mergeCells count="14">
    <mergeCell ref="D45:G45"/>
    <mergeCell ref="A4:G4"/>
    <mergeCell ref="A35:E35"/>
    <mergeCell ref="A36:F36"/>
    <mergeCell ref="A40:E40"/>
    <mergeCell ref="A41:F41"/>
    <mergeCell ref="A43:F43"/>
    <mergeCell ref="A44:F44"/>
    <mergeCell ref="D32:G32"/>
    <mergeCell ref="A2:G2"/>
    <mergeCell ref="A3:G3"/>
    <mergeCell ref="A29:E29"/>
    <mergeCell ref="A30:F30"/>
    <mergeCell ref="A1:H1"/>
  </mergeCells>
  <phoneticPr fontId="1"/>
  <printOptions horizontalCentered="1"/>
  <pageMargins left="0.62992125984251968" right="0.59055118110236227" top="0.35433070866141736" bottom="0.35433070866141736" header="0" footer="0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8ABB-0217-4057-8611-54F82D4A5D6D}">
  <sheetPr>
    <tabColor rgb="FFFFC000"/>
  </sheetPr>
  <dimension ref="A1:E23"/>
  <sheetViews>
    <sheetView topLeftCell="A10" zoomScaleNormal="100" zoomScalePageLayoutView="70" workbookViewId="0">
      <selection activeCell="D14" sqref="D14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12" t="s">
        <v>117</v>
      </c>
      <c r="B1" s="113"/>
      <c r="C1" s="113"/>
      <c r="D1" s="113"/>
      <c r="E1" s="113"/>
    </row>
    <row r="2" spans="1:5" ht="16.5" customHeight="1" x14ac:dyDescent="0.4">
      <c r="A2" s="114" t="s">
        <v>116</v>
      </c>
      <c r="B2" s="114"/>
      <c r="C2" s="114"/>
      <c r="D2" s="114"/>
      <c r="E2" s="114"/>
    </row>
    <row r="3" spans="1:5" ht="43.5" customHeight="1" x14ac:dyDescent="0.4">
      <c r="A3" s="115" t="s">
        <v>128</v>
      </c>
      <c r="B3" s="115"/>
      <c r="C3" s="115"/>
      <c r="D3" s="115"/>
      <c r="E3" s="115"/>
    </row>
    <row r="4" spans="1:5" ht="11.25" customHeight="1" x14ac:dyDescent="0.4">
      <c r="A4" s="15"/>
      <c r="B4" s="16"/>
      <c r="C4" s="16"/>
      <c r="D4" s="16"/>
      <c r="E4" s="16"/>
    </row>
    <row r="5" spans="1:5" ht="21" customHeight="1" x14ac:dyDescent="0.4">
      <c r="A5" s="3" t="s">
        <v>30</v>
      </c>
      <c r="C5" s="2"/>
      <c r="E5" s="98"/>
    </row>
    <row r="6" spans="1:5" ht="16.5" customHeight="1" x14ac:dyDescent="0.4">
      <c r="A6" s="116" t="s">
        <v>110</v>
      </c>
      <c r="B6" s="116"/>
      <c r="C6" s="117"/>
      <c r="D6" s="118"/>
      <c r="E6" s="118"/>
    </row>
    <row r="7" spans="1:5" ht="30.75" customHeight="1" x14ac:dyDescent="0.4">
      <c r="A7" s="141"/>
      <c r="B7" s="141"/>
      <c r="C7" s="117"/>
      <c r="D7" s="118"/>
      <c r="E7" s="118"/>
    </row>
    <row r="8" spans="1:5" ht="16.5" customHeight="1" x14ac:dyDescent="0.4">
      <c r="A8" s="122" t="s">
        <v>111</v>
      </c>
      <c r="B8" s="123"/>
      <c r="C8" s="106" t="s">
        <v>114</v>
      </c>
      <c r="D8" s="101"/>
      <c r="E8" s="102"/>
    </row>
    <row r="9" spans="1:5" ht="30.75" customHeight="1" x14ac:dyDescent="0.4">
      <c r="A9" s="124">
        <f>E23</f>
        <v>0</v>
      </c>
      <c r="B9" s="125"/>
      <c r="C9" s="111">
        <f>A7-A9</f>
        <v>0</v>
      </c>
      <c r="D9" s="103"/>
      <c r="E9" s="102"/>
    </row>
    <row r="10" spans="1:5" ht="16.5" customHeight="1" x14ac:dyDescent="0.4">
      <c r="A10" s="116" t="s">
        <v>112</v>
      </c>
      <c r="B10" s="122"/>
      <c r="C10" s="106" t="s">
        <v>113</v>
      </c>
      <c r="D10" s="101"/>
      <c r="E10" s="104"/>
    </row>
    <row r="11" spans="1:5" ht="30.75" customHeight="1" x14ac:dyDescent="0.4">
      <c r="A11" s="126">
        <f>'【支出（入力はこちら）】'!G41</f>
        <v>0</v>
      </c>
      <c r="B11" s="127"/>
      <c r="C11" s="13">
        <f>A7-A11</f>
        <v>0</v>
      </c>
      <c r="D11" s="103"/>
      <c r="E11" s="104"/>
    </row>
    <row r="12" spans="1:5" ht="16.5" customHeight="1" x14ac:dyDescent="0.4">
      <c r="A12" s="116" t="s">
        <v>108</v>
      </c>
      <c r="B12" s="116"/>
      <c r="C12" s="103"/>
      <c r="D12" s="103"/>
      <c r="E12" s="104"/>
    </row>
    <row r="13" spans="1:5" ht="30.75" customHeight="1" x14ac:dyDescent="0.4">
      <c r="A13" s="142"/>
      <c r="B13" s="142"/>
      <c r="C13" s="103"/>
      <c r="D13" s="103"/>
      <c r="E13" s="104"/>
    </row>
    <row r="14" spans="1:5" ht="15" customHeight="1" x14ac:dyDescent="0.4">
      <c r="A14" s="120" t="s">
        <v>109</v>
      </c>
      <c r="B14" s="120"/>
      <c r="C14" s="99"/>
      <c r="D14" s="99"/>
      <c r="E14" s="100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31</v>
      </c>
    </row>
    <row r="17" spans="1:5" ht="35.25" customHeight="1" x14ac:dyDescent="0.4">
      <c r="A17" s="7"/>
      <c r="B17" s="6" t="s">
        <v>3</v>
      </c>
      <c r="C17" s="6" t="s">
        <v>15</v>
      </c>
      <c r="D17" s="97" t="s">
        <v>115</v>
      </c>
      <c r="E17" s="97" t="s">
        <v>40</v>
      </c>
    </row>
    <row r="18" spans="1:5" ht="33.75" customHeight="1" x14ac:dyDescent="0.4">
      <c r="A18" s="7" t="s">
        <v>4</v>
      </c>
      <c r="B18" s="4" t="s">
        <v>129</v>
      </c>
      <c r="C18" s="8"/>
      <c r="D18" s="11"/>
      <c r="E18" s="105"/>
    </row>
    <row r="19" spans="1:5" ht="33.75" customHeight="1" x14ac:dyDescent="0.4">
      <c r="A19" s="7" t="s">
        <v>5</v>
      </c>
      <c r="B19" s="4" t="s">
        <v>130</v>
      </c>
      <c r="C19" s="8"/>
      <c r="D19" s="10"/>
      <c r="E19" s="105"/>
    </row>
    <row r="20" spans="1:5" ht="33.75" customHeight="1" x14ac:dyDescent="0.4">
      <c r="A20" s="7" t="s">
        <v>2</v>
      </c>
      <c r="B20" s="4" t="s">
        <v>131</v>
      </c>
      <c r="C20" s="10"/>
      <c r="D20" s="12"/>
      <c r="E20" s="105"/>
    </row>
    <row r="21" spans="1:5" ht="33.75" customHeight="1" x14ac:dyDescent="0.4">
      <c r="A21" s="7" t="s">
        <v>37</v>
      </c>
      <c r="B21" s="14" t="s">
        <v>41</v>
      </c>
      <c r="C21" s="10"/>
      <c r="D21" s="12"/>
      <c r="E21" s="105"/>
    </row>
    <row r="22" spans="1:5" ht="33.75" customHeight="1" x14ac:dyDescent="0.4">
      <c r="A22" s="7" t="s">
        <v>9</v>
      </c>
      <c r="B22" s="5" t="s">
        <v>132</v>
      </c>
      <c r="C22" s="10"/>
      <c r="D22" s="12"/>
      <c r="E22" s="105"/>
    </row>
    <row r="23" spans="1:5" ht="29.25" customHeight="1" x14ac:dyDescent="0.4">
      <c r="A23" s="121" t="s">
        <v>51</v>
      </c>
      <c r="B23" s="121"/>
      <c r="C23" s="121"/>
      <c r="D23" s="121"/>
      <c r="E23" s="107">
        <f>SUM(E18:E22)</f>
        <v>0</v>
      </c>
    </row>
  </sheetData>
  <mergeCells count="14">
    <mergeCell ref="A23:D23"/>
    <mergeCell ref="A1:E1"/>
    <mergeCell ref="A6:B6"/>
    <mergeCell ref="A7:B7"/>
    <mergeCell ref="A14:B14"/>
    <mergeCell ref="A8:B8"/>
    <mergeCell ref="A9:B9"/>
    <mergeCell ref="A12:B12"/>
    <mergeCell ref="A13:B13"/>
    <mergeCell ref="C6:E7"/>
    <mergeCell ref="A3:E3"/>
    <mergeCell ref="A2:E2"/>
    <mergeCell ref="A10:B10"/>
    <mergeCell ref="A11:B1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D2AD-DB0E-49DE-A334-A1ACF3C7DFBC}">
  <sheetPr>
    <tabColor rgb="FFFFC000"/>
    <pageSetUpPr fitToPage="1"/>
  </sheetPr>
  <dimension ref="A1:H44"/>
  <sheetViews>
    <sheetView tabSelected="1" topLeftCell="A7" zoomScaleNormal="100" zoomScalePageLayoutView="70" workbookViewId="0">
      <selection activeCell="I6" sqref="I6"/>
    </sheetView>
  </sheetViews>
  <sheetFormatPr defaultRowHeight="18.75" x14ac:dyDescent="0.4"/>
  <cols>
    <col min="1" max="1" width="2.75" style="24" customWidth="1"/>
    <col min="2" max="2" width="15.75" style="17" customWidth="1"/>
    <col min="3" max="3" width="2.625" style="17" customWidth="1"/>
    <col min="4" max="4" width="37.125" style="25" customWidth="1"/>
    <col min="5" max="5" width="19.375" style="26" customWidth="1"/>
    <col min="6" max="7" width="15.5" style="17" customWidth="1"/>
    <col min="8" max="8" width="3.875" style="17" customWidth="1"/>
    <col min="9" max="16384" width="9" style="17"/>
  </cols>
  <sheetData>
    <row r="1" spans="1:8" ht="23.25" customHeight="1" x14ac:dyDescent="0.4">
      <c r="A1" s="134" t="s">
        <v>44</v>
      </c>
      <c r="B1" s="134"/>
      <c r="C1" s="36"/>
      <c r="D1" s="37"/>
      <c r="E1" s="37"/>
      <c r="F1" s="37"/>
      <c r="G1" s="37"/>
      <c r="H1" s="35"/>
    </row>
    <row r="2" spans="1:8" s="21" customFormat="1" ht="14.25" customHeight="1" x14ac:dyDescent="0.4">
      <c r="A2" s="129" t="s">
        <v>118</v>
      </c>
      <c r="B2" s="129"/>
      <c r="C2" s="129"/>
      <c r="D2" s="129"/>
      <c r="E2" s="129"/>
      <c r="F2" s="129"/>
      <c r="G2" s="129"/>
      <c r="H2" s="38"/>
    </row>
    <row r="3" spans="1:8" s="21" customFormat="1" ht="14.25" customHeight="1" x14ac:dyDescent="0.4">
      <c r="A3" s="129" t="s">
        <v>104</v>
      </c>
      <c r="B3" s="129"/>
      <c r="C3" s="129"/>
      <c r="D3" s="129"/>
      <c r="E3" s="129"/>
      <c r="F3" s="129"/>
      <c r="G3" s="129"/>
      <c r="H3" s="38"/>
    </row>
    <row r="4" spans="1:8" ht="38.25" customHeight="1" x14ac:dyDescent="0.4">
      <c r="A4" s="39"/>
      <c r="B4" s="40" t="s">
        <v>3</v>
      </c>
      <c r="C4" s="108" t="s">
        <v>65</v>
      </c>
      <c r="D4" s="41" t="s">
        <v>0</v>
      </c>
      <c r="E4" s="41" t="s">
        <v>107</v>
      </c>
      <c r="F4" s="41" t="s">
        <v>59</v>
      </c>
      <c r="G4" s="41" t="s">
        <v>119</v>
      </c>
      <c r="H4" s="109" t="s">
        <v>121</v>
      </c>
    </row>
    <row r="5" spans="1:8" ht="23.25" customHeight="1" x14ac:dyDescent="0.4">
      <c r="A5" s="42" t="s">
        <v>4</v>
      </c>
      <c r="B5" s="42" t="s">
        <v>1</v>
      </c>
      <c r="C5" s="43" t="s">
        <v>85</v>
      </c>
      <c r="D5" s="44"/>
      <c r="E5" s="45"/>
      <c r="F5" s="46"/>
      <c r="G5" s="47"/>
      <c r="H5" s="78"/>
    </row>
    <row r="6" spans="1:8" ht="23.25" customHeight="1" x14ac:dyDescent="0.4">
      <c r="A6" s="48"/>
      <c r="B6" s="48"/>
      <c r="C6" s="49" t="s">
        <v>60</v>
      </c>
      <c r="D6" s="44"/>
      <c r="E6" s="45"/>
      <c r="F6" s="46"/>
      <c r="G6" s="47"/>
      <c r="H6" s="78"/>
    </row>
    <row r="7" spans="1:8" ht="23.25" customHeight="1" x14ac:dyDescent="0.4">
      <c r="A7" s="42" t="s">
        <v>5</v>
      </c>
      <c r="B7" s="42" t="s">
        <v>42</v>
      </c>
      <c r="C7" s="43" t="s">
        <v>85</v>
      </c>
      <c r="D7" s="44"/>
      <c r="E7" s="45"/>
      <c r="F7" s="47"/>
      <c r="G7" s="47"/>
      <c r="H7" s="78"/>
    </row>
    <row r="8" spans="1:8" ht="23.25" customHeight="1" x14ac:dyDescent="0.4">
      <c r="A8" s="48"/>
      <c r="B8" s="48"/>
      <c r="C8" s="49" t="s">
        <v>60</v>
      </c>
      <c r="D8" s="44"/>
      <c r="E8" s="45"/>
      <c r="F8" s="47"/>
      <c r="G8" s="47"/>
      <c r="H8" s="78"/>
    </row>
    <row r="9" spans="1:8" ht="23.25" customHeight="1" x14ac:dyDescent="0.4">
      <c r="A9" s="50" t="s">
        <v>2</v>
      </c>
      <c r="B9" s="51" t="s">
        <v>43</v>
      </c>
      <c r="C9" s="43" t="s">
        <v>85</v>
      </c>
      <c r="D9" s="44"/>
      <c r="E9" s="45"/>
      <c r="F9" s="52"/>
      <c r="G9" s="52"/>
      <c r="H9" s="78"/>
    </row>
    <row r="10" spans="1:8" ht="23.25" customHeight="1" x14ac:dyDescent="0.4">
      <c r="A10" s="53"/>
      <c r="B10" s="54"/>
      <c r="C10" s="49" t="s">
        <v>60</v>
      </c>
      <c r="D10" s="44"/>
      <c r="E10" s="45"/>
      <c r="F10" s="52"/>
      <c r="G10" s="52"/>
      <c r="H10" s="78"/>
    </row>
    <row r="11" spans="1:8" ht="23.25" customHeight="1" x14ac:dyDescent="0.4">
      <c r="A11" s="55" t="s">
        <v>8</v>
      </c>
      <c r="B11" s="56" t="s">
        <v>45</v>
      </c>
      <c r="C11" s="43" t="s">
        <v>85</v>
      </c>
      <c r="D11" s="44"/>
      <c r="E11" s="45"/>
      <c r="F11" s="47"/>
      <c r="G11" s="47"/>
      <c r="H11" s="78"/>
    </row>
    <row r="12" spans="1:8" ht="23.25" customHeight="1" x14ac:dyDescent="0.4">
      <c r="A12" s="57"/>
      <c r="B12" s="58"/>
      <c r="C12" s="49" t="s">
        <v>60</v>
      </c>
      <c r="D12" s="44"/>
      <c r="E12" s="45"/>
      <c r="F12" s="47"/>
      <c r="G12" s="47"/>
      <c r="H12" s="78"/>
    </row>
    <row r="13" spans="1:8" ht="23.25" customHeight="1" x14ac:dyDescent="0.4">
      <c r="A13" s="55" t="s">
        <v>9</v>
      </c>
      <c r="B13" s="42" t="s">
        <v>6</v>
      </c>
      <c r="C13" s="43" t="s">
        <v>85</v>
      </c>
      <c r="D13" s="44"/>
      <c r="E13" s="45"/>
      <c r="F13" s="46"/>
      <c r="G13" s="47"/>
      <c r="H13" s="78"/>
    </row>
    <row r="14" spans="1:8" ht="23.25" customHeight="1" x14ac:dyDescent="0.4">
      <c r="A14" s="59"/>
      <c r="B14" s="60"/>
      <c r="C14" s="43" t="s">
        <v>85</v>
      </c>
      <c r="D14" s="44"/>
      <c r="E14" s="45"/>
      <c r="F14" s="46"/>
      <c r="G14" s="47"/>
      <c r="H14" s="78"/>
    </row>
    <row r="15" spans="1:8" ht="23.25" customHeight="1" x14ac:dyDescent="0.4">
      <c r="A15" s="57"/>
      <c r="B15" s="48"/>
      <c r="C15" s="49" t="s">
        <v>60</v>
      </c>
      <c r="D15" s="44"/>
      <c r="E15" s="45"/>
      <c r="F15" s="46"/>
      <c r="G15" s="47"/>
      <c r="H15" s="78"/>
    </row>
    <row r="16" spans="1:8" ht="23.25" customHeight="1" x14ac:dyDescent="0.4">
      <c r="A16" s="55" t="s">
        <v>10</v>
      </c>
      <c r="B16" s="61" t="s">
        <v>46</v>
      </c>
      <c r="C16" s="43" t="s">
        <v>85</v>
      </c>
      <c r="D16" s="44"/>
      <c r="E16" s="45"/>
      <c r="F16" s="47"/>
      <c r="G16" s="47"/>
      <c r="H16" s="78"/>
    </row>
    <row r="17" spans="1:8" ht="23.25" customHeight="1" x14ac:dyDescent="0.4">
      <c r="A17" s="59"/>
      <c r="B17" s="62"/>
      <c r="C17" s="43" t="s">
        <v>85</v>
      </c>
      <c r="D17" s="44"/>
      <c r="E17" s="45"/>
      <c r="F17" s="47"/>
      <c r="G17" s="47"/>
      <c r="H17" s="78"/>
    </row>
    <row r="18" spans="1:8" ht="23.25" customHeight="1" x14ac:dyDescent="0.4">
      <c r="A18" s="57"/>
      <c r="B18" s="63"/>
      <c r="C18" s="49" t="s">
        <v>60</v>
      </c>
      <c r="D18" s="44"/>
      <c r="E18" s="45"/>
      <c r="F18" s="47"/>
      <c r="G18" s="47"/>
      <c r="H18" s="78"/>
    </row>
    <row r="19" spans="1:8" ht="23.25" customHeight="1" x14ac:dyDescent="0.4">
      <c r="A19" s="55" t="s">
        <v>11</v>
      </c>
      <c r="B19" s="64" t="s">
        <v>98</v>
      </c>
      <c r="C19" s="43" t="s">
        <v>85</v>
      </c>
      <c r="D19" s="44"/>
      <c r="E19" s="45"/>
      <c r="F19" s="47"/>
      <c r="G19" s="47"/>
      <c r="H19" s="78"/>
    </row>
    <row r="20" spans="1:8" ht="23.25" customHeight="1" x14ac:dyDescent="0.4">
      <c r="A20" s="57"/>
      <c r="B20" s="65" t="s">
        <v>97</v>
      </c>
      <c r="C20" s="49" t="s">
        <v>60</v>
      </c>
      <c r="D20" s="44"/>
      <c r="E20" s="45"/>
      <c r="F20" s="47"/>
      <c r="G20" s="47"/>
      <c r="H20" s="78"/>
    </row>
    <row r="21" spans="1:8" ht="23.25" customHeight="1" x14ac:dyDescent="0.4">
      <c r="A21" s="55" t="s">
        <v>12</v>
      </c>
      <c r="B21" s="42" t="s">
        <v>7</v>
      </c>
      <c r="C21" s="43" t="s">
        <v>85</v>
      </c>
      <c r="D21" s="44"/>
      <c r="E21" s="45"/>
      <c r="F21" s="46"/>
      <c r="G21" s="47"/>
      <c r="H21" s="78"/>
    </row>
    <row r="22" spans="1:8" ht="23.25" customHeight="1" x14ac:dyDescent="0.4">
      <c r="A22" s="57"/>
      <c r="B22" s="48"/>
      <c r="C22" s="49" t="s">
        <v>60</v>
      </c>
      <c r="D22" s="44"/>
      <c r="E22" s="45"/>
      <c r="F22" s="46"/>
      <c r="G22" s="47"/>
      <c r="H22" s="78"/>
    </row>
    <row r="23" spans="1:8" ht="23.25" customHeight="1" x14ac:dyDescent="0.4">
      <c r="A23" s="55" t="s">
        <v>13</v>
      </c>
      <c r="B23" s="42" t="s">
        <v>14</v>
      </c>
      <c r="C23" s="43" t="s">
        <v>85</v>
      </c>
      <c r="D23" s="44"/>
      <c r="E23" s="45"/>
      <c r="F23" s="47"/>
      <c r="G23" s="47"/>
      <c r="H23" s="78"/>
    </row>
    <row r="24" spans="1:8" ht="23.25" customHeight="1" x14ac:dyDescent="0.4">
      <c r="A24" s="57"/>
      <c r="B24" s="48"/>
      <c r="C24" s="49" t="s">
        <v>60</v>
      </c>
      <c r="D24" s="44"/>
      <c r="E24" s="45"/>
      <c r="F24" s="47"/>
      <c r="G24" s="47"/>
      <c r="H24" s="78"/>
    </row>
    <row r="25" spans="1:8" ht="23.25" customHeight="1" x14ac:dyDescent="0.4">
      <c r="A25" s="55" t="s">
        <v>17</v>
      </c>
      <c r="B25" s="42" t="s">
        <v>23</v>
      </c>
      <c r="C25" s="43" t="s">
        <v>85</v>
      </c>
      <c r="D25" s="66"/>
      <c r="E25" s="66"/>
      <c r="F25" s="46"/>
      <c r="G25" s="47"/>
      <c r="H25" s="78"/>
    </row>
    <row r="26" spans="1:8" ht="23.25" customHeight="1" x14ac:dyDescent="0.4">
      <c r="A26" s="59"/>
      <c r="B26" s="60"/>
      <c r="C26" s="49" t="s">
        <v>60</v>
      </c>
      <c r="D26" s="44"/>
      <c r="E26" s="45"/>
      <c r="F26" s="46"/>
      <c r="G26" s="47"/>
      <c r="H26" s="78"/>
    </row>
    <row r="27" spans="1:8" s="20" customFormat="1" ht="21.75" customHeight="1" thickBot="1" x14ac:dyDescent="0.45">
      <c r="A27" s="130" t="s">
        <v>90</v>
      </c>
      <c r="B27" s="131"/>
      <c r="C27" s="131"/>
      <c r="D27" s="131"/>
      <c r="E27" s="131"/>
      <c r="F27" s="67">
        <f>SUM(F5:F26)</f>
        <v>0</v>
      </c>
      <c r="G27" s="67">
        <f>SUM(G5:G26)</f>
        <v>0</v>
      </c>
      <c r="H27" s="68" t="s">
        <v>25</v>
      </c>
    </row>
    <row r="28" spans="1:8" s="20" customFormat="1" ht="21.75" customHeight="1" thickBot="1" x14ac:dyDescent="0.45">
      <c r="A28" s="132" t="s">
        <v>88</v>
      </c>
      <c r="B28" s="133"/>
      <c r="C28" s="133"/>
      <c r="D28" s="133"/>
      <c r="E28" s="133"/>
      <c r="F28" s="131"/>
      <c r="G28" s="69">
        <f>G27*0.7</f>
        <v>0</v>
      </c>
      <c r="H28" s="68" t="s">
        <v>26</v>
      </c>
    </row>
    <row r="29" spans="1:8" s="68" customFormat="1" ht="16.5" customHeight="1" x14ac:dyDescent="0.4">
      <c r="A29" s="70"/>
      <c r="B29" s="70"/>
      <c r="C29" s="70"/>
      <c r="D29" s="70"/>
      <c r="E29" s="70"/>
      <c r="F29" s="70"/>
      <c r="G29" s="71"/>
    </row>
    <row r="30" spans="1:8" s="38" customFormat="1" ht="18" customHeight="1" x14ac:dyDescent="0.4">
      <c r="A30" s="72"/>
      <c r="B30" s="72"/>
      <c r="C30" s="72"/>
      <c r="D30" s="140" t="s">
        <v>53</v>
      </c>
      <c r="E30" s="140"/>
      <c r="F30" s="140"/>
      <c r="G30" s="140"/>
    </row>
    <row r="31" spans="1:8" s="38" customFormat="1" ht="23.25" customHeight="1" x14ac:dyDescent="0.4">
      <c r="A31" s="55" t="s">
        <v>16</v>
      </c>
      <c r="B31" s="64" t="s">
        <v>105</v>
      </c>
      <c r="C31" s="43" t="s">
        <v>85</v>
      </c>
      <c r="D31" s="73"/>
      <c r="E31" s="74"/>
      <c r="F31" s="75"/>
      <c r="G31" s="76"/>
      <c r="H31" s="78"/>
    </row>
    <row r="32" spans="1:8" s="38" customFormat="1" ht="23.25" customHeight="1" x14ac:dyDescent="0.4">
      <c r="A32" s="48"/>
      <c r="B32" s="77" t="s">
        <v>106</v>
      </c>
      <c r="C32" s="49" t="s">
        <v>60</v>
      </c>
      <c r="D32" s="78"/>
      <c r="E32" s="78"/>
      <c r="F32" s="79"/>
      <c r="G32" s="79"/>
      <c r="H32" s="78"/>
    </row>
    <row r="33" spans="1:8" s="38" customFormat="1" ht="23.25" customHeight="1" thickBot="1" x14ac:dyDescent="0.45">
      <c r="A33" s="136" t="s">
        <v>89</v>
      </c>
      <c r="B33" s="136"/>
      <c r="C33" s="136"/>
      <c r="D33" s="136"/>
      <c r="E33" s="137"/>
      <c r="F33" s="80">
        <f>SUM(F31:F32)</f>
        <v>0</v>
      </c>
      <c r="G33" s="80">
        <f>SUM(G31:G32)</f>
        <v>0</v>
      </c>
      <c r="H33" s="38" t="s">
        <v>27</v>
      </c>
    </row>
    <row r="34" spans="1:8" s="38" customFormat="1" ht="20.25" thickBot="1" x14ac:dyDescent="0.45">
      <c r="A34" s="132" t="s">
        <v>99</v>
      </c>
      <c r="B34" s="133"/>
      <c r="C34" s="133"/>
      <c r="D34" s="133"/>
      <c r="E34" s="133"/>
      <c r="F34" s="131"/>
      <c r="G34" s="81">
        <f>IF(G33*0.7&gt;100000,100000,G33*0.7)</f>
        <v>0</v>
      </c>
      <c r="H34" s="38" t="s">
        <v>28</v>
      </c>
    </row>
    <row r="35" spans="1:8" s="38" customFormat="1" ht="16.5" customHeight="1" x14ac:dyDescent="0.4">
      <c r="A35" s="70"/>
      <c r="B35" s="70"/>
      <c r="C35" s="70"/>
      <c r="D35" s="70"/>
    </row>
    <row r="36" spans="1:8" s="38" customFormat="1" ht="22.5" customHeight="1" x14ac:dyDescent="0.4">
      <c r="A36" s="55" t="s">
        <v>50</v>
      </c>
      <c r="B36" s="56" t="s">
        <v>94</v>
      </c>
      <c r="C36" s="43" t="s">
        <v>85</v>
      </c>
      <c r="D36" s="44"/>
      <c r="E36" s="82"/>
      <c r="F36" s="47"/>
      <c r="G36" s="76"/>
      <c r="H36" s="78"/>
    </row>
    <row r="37" spans="1:8" s="38" customFormat="1" ht="22.5" customHeight="1" x14ac:dyDescent="0.4">
      <c r="A37" s="48"/>
      <c r="B37" s="83" t="s">
        <v>95</v>
      </c>
      <c r="C37" s="49" t="s">
        <v>60</v>
      </c>
      <c r="D37" s="73"/>
      <c r="E37" s="74"/>
      <c r="F37" s="47"/>
      <c r="G37" s="73"/>
      <c r="H37" s="78"/>
    </row>
    <row r="38" spans="1:8" s="38" customFormat="1" ht="23.25" customHeight="1" thickBot="1" x14ac:dyDescent="0.45">
      <c r="A38" s="136" t="s">
        <v>96</v>
      </c>
      <c r="B38" s="136"/>
      <c r="C38" s="136"/>
      <c r="D38" s="136"/>
      <c r="E38" s="137"/>
      <c r="F38" s="80">
        <f>SUM(F36:F37)</f>
        <v>0</v>
      </c>
      <c r="G38" s="80">
        <f>SUM(G36:G37)</f>
        <v>0</v>
      </c>
      <c r="H38" s="38" t="s">
        <v>29</v>
      </c>
    </row>
    <row r="39" spans="1:8" s="38" customFormat="1" ht="21" customHeight="1" thickBot="1" x14ac:dyDescent="0.45">
      <c r="A39" s="132" t="s">
        <v>100</v>
      </c>
      <c r="B39" s="133"/>
      <c r="C39" s="133"/>
      <c r="D39" s="133"/>
      <c r="E39" s="133"/>
      <c r="F39" s="131"/>
      <c r="G39" s="81">
        <f>IF(G38*0.7&gt;100000,100000,G38*0.7)</f>
        <v>0</v>
      </c>
      <c r="H39" s="38" t="s">
        <v>32</v>
      </c>
    </row>
    <row r="40" spans="1:8" s="89" customFormat="1" ht="15.75" customHeight="1" x14ac:dyDescent="0.4">
      <c r="A40" s="72"/>
      <c r="B40" s="84"/>
      <c r="C40" s="84"/>
      <c r="D40" s="85"/>
      <c r="E40" s="86"/>
      <c r="F40" s="87"/>
      <c r="G40" s="88"/>
    </row>
    <row r="41" spans="1:8" s="35" customFormat="1" ht="21.75" customHeight="1" thickBot="1" x14ac:dyDescent="0.45">
      <c r="A41" s="138" t="s">
        <v>58</v>
      </c>
      <c r="B41" s="138"/>
      <c r="C41" s="138"/>
      <c r="D41" s="138"/>
      <c r="E41" s="138"/>
      <c r="F41" s="139"/>
      <c r="G41" s="90">
        <f>G27+G33+G38</f>
        <v>0</v>
      </c>
      <c r="H41" s="35" t="s">
        <v>18</v>
      </c>
    </row>
    <row r="42" spans="1:8" s="35" customFormat="1" ht="21.75" customHeight="1" thickBot="1" x14ac:dyDescent="0.45">
      <c r="A42" s="138" t="s">
        <v>57</v>
      </c>
      <c r="B42" s="138"/>
      <c r="C42" s="138"/>
      <c r="D42" s="138"/>
      <c r="E42" s="138"/>
      <c r="F42" s="138"/>
      <c r="G42" s="91">
        <f>IF(G28+G34+G39&gt;300000,300000,ROUNDDOWN((G28+G34+G39),-3))</f>
        <v>0</v>
      </c>
      <c r="H42" s="35" t="s">
        <v>54</v>
      </c>
    </row>
    <row r="43" spans="1:8" s="35" customFormat="1" ht="16.5" customHeight="1" x14ac:dyDescent="0.4">
      <c r="A43" s="92"/>
      <c r="D43" s="135" t="s">
        <v>55</v>
      </c>
      <c r="E43" s="135"/>
      <c r="F43" s="135"/>
      <c r="G43" s="135"/>
    </row>
    <row r="44" spans="1:8" s="35" customFormat="1" x14ac:dyDescent="0.4">
      <c r="A44" s="92"/>
      <c r="D44" s="93"/>
      <c r="E44" s="94"/>
    </row>
  </sheetData>
  <mergeCells count="13">
    <mergeCell ref="A42:F42"/>
    <mergeCell ref="D43:G43"/>
    <mergeCell ref="A28:F28"/>
    <mergeCell ref="D30:G30"/>
    <mergeCell ref="A33:E33"/>
    <mergeCell ref="A34:F34"/>
    <mergeCell ref="A38:E38"/>
    <mergeCell ref="A39:F39"/>
    <mergeCell ref="A1:B1"/>
    <mergeCell ref="A2:G2"/>
    <mergeCell ref="A3:G3"/>
    <mergeCell ref="A27:E27"/>
    <mergeCell ref="A41:F41"/>
  </mergeCells>
  <phoneticPr fontId="1"/>
  <printOptions horizontalCentered="1"/>
  <pageMargins left="0.62992125984251968" right="0.59055118110236227" top="0.35433070866141736" bottom="0.3543307086614173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収入（記入例）</vt:lpstr>
      <vt:lpstr>支出（記入例）</vt:lpstr>
      <vt:lpstr>【収入（入力はこちら）】</vt:lpstr>
      <vt:lpstr>【支出（入力はこちら）】</vt:lpstr>
      <vt:lpstr>'【収入（入力はこちら）】'!Print_Area</vt:lpstr>
      <vt:lpstr>'収入（記入例）'!Print_Area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2025-04-21T01:02:11Z</dcterms:modified>
</cp:coreProperties>
</file>