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6C5FBEF7-99E5-4E63-8181-4BCD558D111F}" xr6:coauthVersionLast="36" xr6:coauthVersionMax="36" xr10:uidLastSave="{00000000-0000-0000-0000-000000000000}"/>
  <bookViews>
    <workbookView xWindow="0" yWindow="0" windowWidth="22260" windowHeight="12645" tabRatio="673" activeTab="3" xr2:uid="{00000000-000D-0000-FFFF-FFFF00000000}"/>
  </bookViews>
  <sheets>
    <sheet name="収入（記入例）" sheetId="15" r:id="rId1"/>
    <sheet name="支出（記入例）" sheetId="16" r:id="rId2"/>
    <sheet name="収入（入力はこちら）" sheetId="17" r:id="rId3"/>
    <sheet name="支出（入力はこちら）" sheetId="18" r:id="rId4"/>
  </sheets>
  <definedNames>
    <definedName name="_xlnm.Print_Area" localSheetId="0">'収入（記入例）'!$A$1:$E$26</definedName>
    <definedName name="_xlnm.Print_Area" localSheetId="2">'収入（入力はこちら）'!$A$1:$E$23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8" l="1"/>
  <c r="I31" i="18"/>
  <c r="I32" i="18" l="1"/>
  <c r="I46" i="18" s="1"/>
  <c r="A11" i="15"/>
  <c r="C11" i="15" s="1"/>
  <c r="I47" i="16"/>
  <c r="I48" i="16"/>
  <c r="I34" i="16"/>
  <c r="I33" i="16"/>
  <c r="I32" i="16"/>
  <c r="H31" i="16"/>
  <c r="I42" i="18" l="1"/>
  <c r="I43" i="18" s="1"/>
  <c r="H42" i="18"/>
  <c r="I37" i="18"/>
  <c r="I38" i="18" s="1"/>
  <c r="H37" i="18"/>
  <c r="I29" i="18"/>
  <c r="H29" i="18"/>
  <c r="E23" i="17"/>
  <c r="A9" i="17" s="1"/>
  <c r="C9" i="17" s="1"/>
  <c r="I45" i="18" l="1"/>
  <c r="A11" i="17" s="1"/>
  <c r="C11" i="17" s="1"/>
  <c r="I44" i="16" l="1"/>
  <c r="I45" i="16" s="1"/>
  <c r="H44" i="16"/>
  <c r="I39" i="16"/>
  <c r="I40" i="16" s="1"/>
  <c r="H39" i="16"/>
  <c r="I31" i="16"/>
  <c r="E26" i="15"/>
  <c r="A9" i="15" s="1"/>
  <c r="C9" i="15" s="1"/>
</calcChain>
</file>

<file path=xl/sharedStrings.xml><?xml version="1.0" encoding="utf-8"?>
<sst xmlns="http://schemas.openxmlformats.org/spreadsheetml/2006/main" count="293" uniqueCount="138">
  <si>
    <t>内容</t>
    <rPh sb="0" eb="2">
      <t>ナイヨウ</t>
    </rPh>
    <phoneticPr fontId="1"/>
  </si>
  <si>
    <t>謝礼</t>
    <rPh sb="0" eb="2">
      <t>シャレイ</t>
    </rPh>
    <phoneticPr fontId="1"/>
  </si>
  <si>
    <t>③</t>
    <phoneticPr fontId="1"/>
  </si>
  <si>
    <t>科目</t>
    <rPh sb="0" eb="2">
      <t>カモク</t>
    </rPh>
    <phoneticPr fontId="1"/>
  </si>
  <si>
    <t>①</t>
    <phoneticPr fontId="1"/>
  </si>
  <si>
    <t>②</t>
    <phoneticPr fontId="1"/>
  </si>
  <si>
    <t>消耗品費</t>
    <rPh sb="0" eb="3">
      <t>ショウモウヒン</t>
    </rPh>
    <rPh sb="3" eb="4">
      <t>ヒ</t>
    </rPh>
    <phoneticPr fontId="1"/>
  </si>
  <si>
    <t>保険料</t>
    <rPh sb="0" eb="3">
      <t>ホケンリョウ</t>
    </rPh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</si>
  <si>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</si>
  <si>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</si>
  <si>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</si>
  <si>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</si>
  <si>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</si>
  <si>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</si>
  <si>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借用料</t>
    <rPh sb="0" eb="2">
      <t>シャクヨウ</t>
    </rPh>
    <rPh sb="2" eb="3">
      <t>リョウ</t>
    </rPh>
    <phoneticPr fontId="1"/>
  </si>
  <si>
    <t>内　容</t>
    <rPh sb="0" eb="1">
      <t>ウチ</t>
    </rPh>
    <rPh sb="2" eb="3">
      <t>カタチ</t>
    </rPh>
    <phoneticPr fontId="1"/>
  </si>
  <si>
    <t>⑪</t>
    <phoneticPr fontId="1"/>
  </si>
  <si>
    <t>⑩</t>
    <phoneticPr fontId="1"/>
  </si>
  <si>
    <t>(E)</t>
    <phoneticPr fontId="1"/>
  </si>
  <si>
    <t>その他</t>
    <rPh sb="2" eb="3">
      <t>ホカ</t>
    </rPh>
    <phoneticPr fontId="1"/>
  </si>
  <si>
    <t>(b)</t>
    <phoneticPr fontId="1"/>
  </si>
  <si>
    <t>(B)</t>
    <phoneticPr fontId="1"/>
  </si>
  <si>
    <t>(c)</t>
    <phoneticPr fontId="1"/>
  </si>
  <si>
    <t>(C)</t>
    <phoneticPr fontId="1"/>
  </si>
  <si>
    <t>(d)</t>
    <phoneticPr fontId="1"/>
  </si>
  <si>
    <t>（１）収支一覧</t>
    <rPh sb="3" eb="5">
      <t>シュウシ</t>
    </rPh>
    <rPh sb="5" eb="7">
      <t>イチラン</t>
    </rPh>
    <phoneticPr fontId="1"/>
  </si>
  <si>
    <t>（２）収入</t>
    <rPh sb="3" eb="5">
      <t>シュウニュウ</t>
    </rPh>
    <phoneticPr fontId="1"/>
  </si>
  <si>
    <t>(D)</t>
    <phoneticPr fontId="1"/>
  </si>
  <si>
    <t>活動参加者負担金
(入場料、出店料など)</t>
    <rPh sb="0" eb="2">
      <t>カツドウ</t>
    </rPh>
    <rPh sb="2" eb="5">
      <t>サンカシャ</t>
    </rPh>
    <rPh sb="5" eb="7">
      <t>フタン</t>
    </rPh>
    <rPh sb="7" eb="8">
      <t>キン</t>
    </rPh>
    <rPh sb="10" eb="13">
      <t>ニュウジョウリョウ</t>
    </rPh>
    <rPh sb="14" eb="16">
      <t>シュッテン</t>
    </rPh>
    <rPh sb="16" eb="17">
      <t>リョウ</t>
    </rPh>
    <phoneticPr fontId="1"/>
  </si>
  <si>
    <t>売上収入
(見込み)</t>
    <rPh sb="0" eb="2">
      <t>ウリアゲ</t>
    </rPh>
    <rPh sb="2" eb="4">
      <t>シュウニュウ</t>
    </rPh>
    <rPh sb="6" eb="8">
      <t>ミコ</t>
    </rPh>
    <phoneticPr fontId="1"/>
  </si>
  <si>
    <t>自己資金
(団体会費など)</t>
    <rPh sb="0" eb="2">
      <t>ジコ</t>
    </rPh>
    <rPh sb="2" eb="4">
      <t>シキン</t>
    </rPh>
    <rPh sb="6" eb="8">
      <t>ダンタイ</t>
    </rPh>
    <rPh sb="8" eb="10">
      <t>カイヒ</t>
    </rPh>
    <phoneticPr fontId="1"/>
  </si>
  <si>
    <r>
      <rPr>
        <sz val="11"/>
        <color theme="1"/>
        <rFont val="游ゴシック"/>
        <family val="3"/>
        <charset val="128"/>
        <scheme val="minor"/>
      </rPr>
      <t>その他</t>
    </r>
    <r>
      <rPr>
        <sz val="10"/>
        <color theme="1"/>
        <rFont val="游ゴシック"/>
        <family val="2"/>
        <scheme val="minor"/>
      </rPr>
      <t xml:space="preserve">
(寄付、協賛金など)</t>
    </r>
    <rPh sb="2" eb="3">
      <t>ホカ</t>
    </rPh>
    <rPh sb="5" eb="7">
      <t>キフ</t>
    </rPh>
    <rPh sb="8" eb="11">
      <t>キョウサンキン</t>
    </rPh>
    <phoneticPr fontId="1"/>
  </si>
  <si>
    <r>
      <t xml:space="preserve">科目小計
</t>
    </r>
    <r>
      <rPr>
        <b/>
        <sz val="9"/>
        <color theme="1"/>
        <rFont val="游ゴシック"/>
        <family val="3"/>
        <charset val="128"/>
        <scheme val="minor"/>
      </rPr>
      <t>（円）</t>
    </r>
    <rPh sb="0" eb="2">
      <t>カモク</t>
    </rPh>
    <rPh sb="2" eb="4">
      <t>ショウケイ</t>
    </rPh>
    <rPh sb="6" eb="7">
      <t>エン</t>
    </rPh>
    <phoneticPr fontId="1"/>
  </si>
  <si>
    <t>「ムトス飯田助成金」以外の
助成金・補助金</t>
    <rPh sb="4" eb="6">
      <t>イイダ</t>
    </rPh>
    <rPh sb="6" eb="9">
      <t>ジョセイキン</t>
    </rPh>
    <rPh sb="10" eb="12">
      <t>イガイ</t>
    </rPh>
    <rPh sb="14" eb="17">
      <t>ジョセイキン</t>
    </rPh>
    <rPh sb="18" eb="21">
      <t>ホジョキン</t>
    </rPh>
    <phoneticPr fontId="1"/>
  </si>
  <si>
    <t>視察・研修費</t>
    <rPh sb="0" eb="2">
      <t>シサツ</t>
    </rPh>
    <rPh sb="3" eb="5">
      <t>ケンシュウ</t>
    </rPh>
    <rPh sb="5" eb="6">
      <t>ヒ</t>
    </rPh>
    <phoneticPr fontId="1"/>
  </si>
  <si>
    <t>（３）支出</t>
    <rPh sb="3" eb="5">
      <t>シシュツ</t>
    </rPh>
    <phoneticPr fontId="1"/>
  </si>
  <si>
    <t>交通費・宿泊費</t>
    <rPh sb="0" eb="3">
      <t>コウツウヒ</t>
    </rPh>
    <rPh sb="4" eb="7">
      <t>シュクハクヒ</t>
    </rPh>
    <phoneticPr fontId="1"/>
  </si>
  <si>
    <t>印刷費・デザイン費</t>
    <rPh sb="0" eb="2">
      <t>インサツ</t>
    </rPh>
    <rPh sb="2" eb="3">
      <t>ヒ</t>
    </rPh>
    <rPh sb="8" eb="9">
      <t>ヒ</t>
    </rPh>
    <phoneticPr fontId="1"/>
  </si>
  <si>
    <t>⑫</t>
    <phoneticPr fontId="1"/>
  </si>
  <si>
    <t>収　入　合　計（A）</t>
    <rPh sb="0" eb="1">
      <t>オサム</t>
    </rPh>
    <rPh sb="2" eb="3">
      <t>イ</t>
    </rPh>
    <rPh sb="4" eb="5">
      <t>ゴウ</t>
    </rPh>
    <rPh sb="6" eb="7">
      <t>ケイ</t>
    </rPh>
    <phoneticPr fontId="1"/>
  </si>
  <si>
    <t>1台</t>
    <rPh sb="1" eb="2">
      <t>ダイ</t>
    </rPh>
    <phoneticPr fontId="1"/>
  </si>
  <si>
    <t>※(Ｃ)（D）が10万円を越える場合は、自動的に10万円と表示されます。</t>
    <rPh sb="10" eb="12">
      <t>マンエン</t>
    </rPh>
    <rPh sb="13" eb="14">
      <t>コ</t>
    </rPh>
    <rPh sb="16" eb="18">
      <t>バアイ</t>
    </rPh>
    <rPh sb="20" eb="23">
      <t>ジドウテキ</t>
    </rPh>
    <rPh sb="26" eb="27">
      <t>マン</t>
    </rPh>
    <rPh sb="27" eb="28">
      <t>エン</t>
    </rPh>
    <rPh sb="29" eb="31">
      <t>ヒョウジ</t>
    </rPh>
    <phoneticPr fontId="1"/>
  </si>
  <si>
    <t>(F)</t>
    <phoneticPr fontId="1"/>
  </si>
  <si>
    <t>※(Ｆ)は、自動的に千円未満が切り捨てとなります。30万円を越える場合は、自動的に30万円と表示されます。</t>
    <rPh sb="6" eb="9">
      <t>ジドウテキ</t>
    </rPh>
    <rPh sb="10" eb="12">
      <t>センエン</t>
    </rPh>
    <rPh sb="12" eb="14">
      <t>ミマン</t>
    </rPh>
    <rPh sb="15" eb="16">
      <t>キ</t>
    </rPh>
    <rPh sb="17" eb="18">
      <t>ス</t>
    </rPh>
    <phoneticPr fontId="1"/>
  </si>
  <si>
    <t>助成金が申請可能な最大金額（Ｆ）＝（Ｂ）+（Ｃ）+（Ｄ）</t>
    <rPh sb="4" eb="6">
      <t>シンセイ</t>
    </rPh>
    <rPh sb="6" eb="8">
      <t>カノウ</t>
    </rPh>
    <rPh sb="9" eb="11">
      <t>サイダイ</t>
    </rPh>
    <rPh sb="11" eb="13">
      <t>キンガク</t>
    </rPh>
    <phoneticPr fontId="1"/>
  </si>
  <si>
    <t>助成対象となる経費（Ｅ）＝（ｂ）+（ｃ）+（ｄ）</t>
    <phoneticPr fontId="1"/>
  </si>
  <si>
    <t>助成対象外経費
（円）</t>
    <rPh sb="0" eb="2">
      <t>ジョセイ</t>
    </rPh>
    <rPh sb="2" eb="4">
      <t>タイショウ</t>
    </rPh>
    <rPh sb="4" eb="5">
      <t>ガイ</t>
    </rPh>
    <rPh sb="5" eb="7">
      <t>ケイヒ</t>
    </rPh>
    <rPh sb="9" eb="10">
      <t>エン</t>
    </rPh>
    <phoneticPr fontId="1"/>
  </si>
  <si>
    <t>自</t>
    <rPh sb="0" eb="1">
      <t>ジ</t>
    </rPh>
    <phoneticPr fontId="1"/>
  </si>
  <si>
    <t>5,000円×2回</t>
    <rPh sb="5" eb="6">
      <t>エン</t>
    </rPh>
    <rPh sb="8" eb="9">
      <t>カイ</t>
    </rPh>
    <phoneticPr fontId="1"/>
  </si>
  <si>
    <t>講師手土産菓子</t>
    <rPh sb="0" eb="2">
      <t>コウシ</t>
    </rPh>
    <rPh sb="2" eb="5">
      <t>テミヤゲ</t>
    </rPh>
    <rPh sb="5" eb="7">
      <t>カシ</t>
    </rPh>
    <phoneticPr fontId="1"/>
  </si>
  <si>
    <t>一覧表</t>
    <rPh sb="0" eb="2">
      <t>イチラン</t>
    </rPh>
    <rPh sb="2" eb="3">
      <t>ヒョウ</t>
    </rPh>
    <phoneticPr fontId="1"/>
  </si>
  <si>
    <t>ポスター（公共施設）</t>
    <rPh sb="5" eb="7">
      <t>コウキョウ</t>
    </rPh>
    <rPh sb="7" eb="9">
      <t>シセツ</t>
    </rPh>
    <phoneticPr fontId="1"/>
  </si>
  <si>
    <t>300枚</t>
    <rPh sb="3" eb="4">
      <t>マイ</t>
    </rPh>
    <phoneticPr fontId="1"/>
  </si>
  <si>
    <t>20枚</t>
    <rPh sb="2" eb="3">
      <t>マイ</t>
    </rPh>
    <phoneticPr fontId="1"/>
  </si>
  <si>
    <t>〇</t>
    <phoneticPr fontId="1"/>
  </si>
  <si>
    <t>⑪　各合計</t>
    <rPh sb="2" eb="3">
      <t>カク</t>
    </rPh>
    <rPh sb="3" eb="5">
      <t>ゴウケイ</t>
    </rPh>
    <phoneticPr fontId="1"/>
  </si>
  <si>
    <t>①～⑩　各合計</t>
    <rPh sb="4" eb="5">
      <t>カク</t>
    </rPh>
    <rPh sb="5" eb="7">
      <t>ゴウケイ</t>
    </rPh>
    <phoneticPr fontId="1"/>
  </si>
  <si>
    <t>ウェブ製作費</t>
    <rPh sb="3" eb="6">
      <t>セイサクヒ</t>
    </rPh>
    <phoneticPr fontId="1"/>
  </si>
  <si>
    <t>（上限10万円）</t>
    <rPh sb="1" eb="3">
      <t>ジョウゲン</t>
    </rPh>
    <rPh sb="5" eb="6">
      <t>マン</t>
    </rPh>
    <rPh sb="6" eb="7">
      <t>エン</t>
    </rPh>
    <phoneticPr fontId="1"/>
  </si>
  <si>
    <t>⑫　各合計</t>
    <rPh sb="2" eb="3">
      <t>カク</t>
    </rPh>
    <rPh sb="3" eb="5">
      <t>ゴウケイ</t>
    </rPh>
    <phoneticPr fontId="1"/>
  </si>
  <si>
    <t>（郵送・宅配など）</t>
    <rPh sb="0" eb="2">
      <t>ユウソウ</t>
    </rPh>
    <rPh sb="4" eb="6">
      <t>タクハイ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</si>
  <si>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</si>
  <si>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⑪　助成対象となる経費　合計（ｃ）×70%=</t>
    <rPh sb="2" eb="4">
      <t>ジョセイ</t>
    </rPh>
    <rPh sb="4" eb="6">
      <t>タイショウ</t>
    </rPh>
    <rPh sb="9" eb="11">
      <t>ケイヒ</t>
    </rPh>
    <rPh sb="12" eb="14">
      <t>ゴウケイ</t>
    </rPh>
    <phoneticPr fontId="1"/>
  </si>
  <si>
    <t>⑫　助成対象となる経費　合計（d）×70%=</t>
    <rPh sb="2" eb="4">
      <t>ジョセイ</t>
    </rPh>
    <rPh sb="4" eb="6">
      <t>タイショウ</t>
    </rPh>
    <rPh sb="9" eb="11">
      <t>ケイヒ</t>
    </rPh>
    <rPh sb="12" eb="14">
      <t>ゴウケイ</t>
    </rPh>
    <phoneticPr fontId="1"/>
  </si>
  <si>
    <t>※　募集要項の「助成対象の基準」「助成対象経費」一覧表を参考に、対象となる経費と対象外経費を分けてください。</t>
    <rPh sb="2" eb="4">
      <t>ボシュウ</t>
    </rPh>
    <rPh sb="4" eb="6">
      <t>ヨウコウ</t>
    </rPh>
    <rPh sb="17" eb="19">
      <t>ジョセイ</t>
    </rPh>
    <rPh sb="19" eb="21">
      <t>タイショウ</t>
    </rPh>
    <rPh sb="21" eb="23">
      <t>ケイヒ</t>
    </rPh>
    <rPh sb="24" eb="26">
      <t>イチラン</t>
    </rPh>
    <rPh sb="26" eb="27">
      <t>ヒョウ</t>
    </rPh>
    <rPh sb="40" eb="42">
      <t>タイショウ</t>
    </rPh>
    <rPh sb="42" eb="43">
      <t>ガイ</t>
    </rPh>
    <rPh sb="43" eb="45">
      <t>ケイヒ</t>
    </rPh>
    <rPh sb="46" eb="47">
      <t>ワ</t>
    </rPh>
    <phoneticPr fontId="1"/>
  </si>
  <si>
    <t>備品</t>
    <rPh sb="0" eb="2">
      <t>ビヒン</t>
    </rPh>
    <phoneticPr fontId="1"/>
  </si>
  <si>
    <t>（上限10万円）</t>
    <phoneticPr fontId="1"/>
  </si>
  <si>
    <r>
      <t xml:space="preserve">積算
</t>
    </r>
    <r>
      <rPr>
        <b/>
        <sz val="8"/>
        <rFont val="游ゴシック"/>
        <family val="3"/>
        <charset val="128"/>
      </rPr>
      <t>（単価×〇人・回など）</t>
    </r>
    <rPh sb="0" eb="2">
      <t>セキサン</t>
    </rPh>
    <rPh sb="4" eb="6">
      <t>タンカ</t>
    </rPh>
    <rPh sb="8" eb="9">
      <t>ニン</t>
    </rPh>
    <rPh sb="10" eb="11">
      <t>カイ</t>
    </rPh>
    <phoneticPr fontId="1"/>
  </si>
  <si>
    <t>助成金申請額</t>
    <rPh sb="0" eb="2">
      <t>ジョセイ</t>
    </rPh>
    <rPh sb="2" eb="3">
      <t>キン</t>
    </rPh>
    <rPh sb="3" eb="5">
      <t>シンセイ</t>
    </rPh>
    <rPh sb="5" eb="6">
      <t>ガク</t>
    </rPh>
    <phoneticPr fontId="1"/>
  </si>
  <si>
    <t>※千円未満切り捨て、(F)の金額以内</t>
    <phoneticPr fontId="1"/>
  </si>
  <si>
    <t>総事業費　 (G)</t>
    <phoneticPr fontId="1"/>
  </si>
  <si>
    <t>助成対象経費　(E)</t>
    <rPh sb="0" eb="2">
      <t>ジョセイ</t>
    </rPh>
    <rPh sb="2" eb="4">
      <t>タイショウ</t>
    </rPh>
    <rPh sb="4" eb="6">
      <t>ケイヒ</t>
    </rPh>
    <phoneticPr fontId="1"/>
  </si>
  <si>
    <t>助成対象外経費　(G)－(E)</t>
    <rPh sb="0" eb="2">
      <t>ジョセイ</t>
    </rPh>
    <rPh sb="2" eb="4">
      <t>タイショウ</t>
    </rPh>
    <rPh sb="4" eb="5">
      <t>ソト</t>
    </rPh>
    <rPh sb="5" eb="7">
      <t>ケイヒ</t>
    </rPh>
    <phoneticPr fontId="1"/>
  </si>
  <si>
    <t>収入以外に必要な資金　(G)－(A)</t>
    <rPh sb="0" eb="2">
      <t>シュウニュウ</t>
    </rPh>
    <rPh sb="2" eb="4">
      <t>イガイ</t>
    </rPh>
    <rPh sb="5" eb="7">
      <t>ヒツヨウ</t>
    </rPh>
    <rPh sb="8" eb="10">
      <t>シキン</t>
    </rPh>
    <phoneticPr fontId="1"/>
  </si>
  <si>
    <r>
      <t xml:space="preserve">積算
</t>
    </r>
    <r>
      <rPr>
        <b/>
        <sz val="8"/>
        <color theme="1"/>
        <rFont val="游ゴシック"/>
        <family val="3"/>
        <charset val="128"/>
        <scheme val="minor"/>
      </rPr>
      <t>（単価×個数・人数など）</t>
    </r>
    <rPh sb="0" eb="2">
      <t>セキサン</t>
    </rPh>
    <rPh sb="4" eb="6">
      <t>タンカ</t>
    </rPh>
    <rPh sb="7" eb="9">
      <t>コスウ</t>
    </rPh>
    <rPh sb="10" eb="12">
      <t>ニンズウ</t>
    </rPh>
    <phoneticPr fontId="1"/>
  </si>
  <si>
    <t>収入・支出計画書</t>
    <rPh sb="0" eb="2">
      <t>シュウニュウ</t>
    </rPh>
    <rPh sb="3" eb="5">
      <t>シシュツ</t>
    </rPh>
    <rPh sb="5" eb="7">
      <t>ケイカク</t>
    </rPh>
    <rPh sb="7" eb="8">
      <t>ショ</t>
    </rPh>
    <phoneticPr fontId="1"/>
  </si>
  <si>
    <t>※　事業にかかるすべての経費を、税込みで入力してください。</t>
    <rPh sb="2" eb="4">
      <t>ジギョウ</t>
    </rPh>
    <rPh sb="12" eb="14">
      <t>ケイヒ</t>
    </rPh>
    <rPh sb="20" eb="22">
      <t>ニュウリョク</t>
    </rPh>
    <phoneticPr fontId="1"/>
  </si>
  <si>
    <t>助成対象となる経費
（円）</t>
    <rPh sb="0" eb="2">
      <t>ジョセイ</t>
    </rPh>
    <rPh sb="2" eb="4">
      <t>タイショウ</t>
    </rPh>
    <rPh sb="7" eb="9">
      <t>ケイヒ</t>
    </rPh>
    <rPh sb="11" eb="12">
      <t>エン</t>
    </rPh>
    <phoneticPr fontId="1"/>
  </si>
  <si>
    <t>見積書
あり</t>
    <rPh sb="0" eb="3">
      <t>ミツモリショ</t>
    </rPh>
    <phoneticPr fontId="1"/>
  </si>
  <si>
    <t>あり</t>
    <phoneticPr fontId="1"/>
  </si>
  <si>
    <t>※　見積書には、各科目の番号を書き、表の右枠に「あり」と記入してください。</t>
    <rPh sb="2" eb="5">
      <t>ミツモリショ</t>
    </rPh>
    <rPh sb="8" eb="9">
      <t>カク</t>
    </rPh>
    <rPh sb="9" eb="11">
      <t>カモク</t>
    </rPh>
    <rPh sb="12" eb="14">
      <t>バンゴウ</t>
    </rPh>
    <rPh sb="15" eb="16">
      <t>カ</t>
    </rPh>
    <rPh sb="18" eb="19">
      <t>ヒョウ</t>
    </rPh>
    <rPh sb="20" eb="21">
      <t>ミギ</t>
    </rPh>
    <rPh sb="21" eb="22">
      <t>ワク</t>
    </rPh>
    <rPh sb="28" eb="30">
      <t>キニュウ</t>
    </rPh>
    <phoneticPr fontId="1"/>
  </si>
  <si>
    <t>収　入　(A)</t>
    <rPh sb="0" eb="1">
      <t>オサム</t>
    </rPh>
    <rPh sb="2" eb="3">
      <t>イ</t>
    </rPh>
    <phoneticPr fontId="1"/>
  </si>
  <si>
    <t>（２．地域づくり協働）</t>
    <rPh sb="8" eb="10">
      <t>キョウドウ</t>
    </rPh>
    <phoneticPr fontId="1"/>
  </si>
  <si>
    <t>支払負担を
行う団体</t>
    <rPh sb="0" eb="2">
      <t>シハラ</t>
    </rPh>
    <rPh sb="2" eb="4">
      <t>フタン</t>
    </rPh>
    <rPh sb="6" eb="7">
      <t>オコナ</t>
    </rPh>
    <rPh sb="8" eb="10">
      <t>ダンタイ</t>
    </rPh>
    <phoneticPr fontId="1"/>
  </si>
  <si>
    <t>NPO</t>
  </si>
  <si>
    <t>ごみ減量講習会講師料（年２回）</t>
    <rPh sb="2" eb="4">
      <t>ゲンリョウ</t>
    </rPh>
    <rPh sb="4" eb="7">
      <t>コウシュウカイ</t>
    </rPh>
    <rPh sb="7" eb="10">
      <t>コウシリョウ</t>
    </rPh>
    <rPh sb="11" eb="12">
      <t>ネン</t>
    </rPh>
    <rPh sb="13" eb="14">
      <t>カイ</t>
    </rPh>
    <phoneticPr fontId="1"/>
  </si>
  <si>
    <t>1,000円×2回</t>
    <rPh sb="5" eb="6">
      <t>エン</t>
    </rPh>
    <rPh sb="8" eb="9">
      <t>カイ</t>
    </rPh>
    <phoneticPr fontId="1"/>
  </si>
  <si>
    <t>ごみ捨て場の樹木整備委託料</t>
    <rPh sb="2" eb="3">
      <t>ス</t>
    </rPh>
    <rPh sb="4" eb="5">
      <t>バ</t>
    </rPh>
    <rPh sb="6" eb="8">
      <t>ジュモク</t>
    </rPh>
    <rPh sb="8" eb="10">
      <t>セイビ</t>
    </rPh>
    <rPh sb="10" eb="13">
      <t>イタクリョウ</t>
    </rPh>
    <phoneticPr fontId="1"/>
  </si>
  <si>
    <t>電車運賃（駅構内・周辺の状況調査）</t>
    <rPh sb="0" eb="2">
      <t>デンシャ</t>
    </rPh>
    <rPh sb="2" eb="4">
      <t>ウンチン</t>
    </rPh>
    <rPh sb="5" eb="6">
      <t>エキ</t>
    </rPh>
    <rPh sb="6" eb="8">
      <t>コウナイ</t>
    </rPh>
    <rPh sb="9" eb="11">
      <t>シュウヘン</t>
    </rPh>
    <rPh sb="12" eb="14">
      <t>ジョウキョウ</t>
    </rPh>
    <rPh sb="14" eb="16">
      <t>チョウサ</t>
    </rPh>
    <phoneticPr fontId="1"/>
  </si>
  <si>
    <t>200円×10駅×30人</t>
    <rPh sb="3" eb="4">
      <t>エン</t>
    </rPh>
    <rPh sb="7" eb="8">
      <t>エキ</t>
    </rPh>
    <rPh sb="11" eb="12">
      <t>ニン</t>
    </rPh>
    <phoneticPr fontId="1"/>
  </si>
  <si>
    <t>清掃道具（ほうき、ごみ袋など）</t>
    <rPh sb="0" eb="2">
      <t>セイソウ</t>
    </rPh>
    <rPh sb="2" eb="4">
      <t>ドウグ</t>
    </rPh>
    <rPh sb="11" eb="12">
      <t>フクロ</t>
    </rPh>
    <phoneticPr fontId="1"/>
  </si>
  <si>
    <t>コンポスト資材</t>
    <rPh sb="5" eb="7">
      <t>シザイ</t>
    </rPh>
    <phoneticPr fontId="1"/>
  </si>
  <si>
    <t>8,000円×5箇所</t>
    <rPh sb="5" eb="6">
      <t>エン</t>
    </rPh>
    <rPh sb="8" eb="10">
      <t>カショ</t>
    </rPh>
    <phoneticPr fontId="1"/>
  </si>
  <si>
    <t>販売用 環境啓発エコグッズ</t>
    <rPh sb="0" eb="3">
      <t>ハンバイヨウ</t>
    </rPh>
    <rPh sb="4" eb="6">
      <t>カンキョウ</t>
    </rPh>
    <rPh sb="6" eb="8">
      <t>ケイハツ</t>
    </rPh>
    <phoneticPr fontId="1"/>
  </si>
  <si>
    <t>500円×20個</t>
    <rPh sb="3" eb="4">
      <t>エン</t>
    </rPh>
    <rPh sb="7" eb="8">
      <t>コ</t>
    </rPh>
    <phoneticPr fontId="1"/>
  </si>
  <si>
    <t>講習会案内チラシ（組合回覧）</t>
    <rPh sb="0" eb="3">
      <t>コウシュウカイ</t>
    </rPh>
    <rPh sb="3" eb="5">
      <t>アンナイ</t>
    </rPh>
    <rPh sb="9" eb="11">
      <t>クミアイ</t>
    </rPh>
    <rPh sb="11" eb="13">
      <t>カイラン</t>
    </rPh>
    <phoneticPr fontId="1"/>
  </si>
  <si>
    <t>チラシ送付レターパック（中山間地域宛て）</t>
    <rPh sb="3" eb="5">
      <t>ソウフ</t>
    </rPh>
    <rPh sb="12" eb="13">
      <t>チュウ</t>
    </rPh>
    <rPh sb="13" eb="15">
      <t>サンカン</t>
    </rPh>
    <rPh sb="15" eb="17">
      <t>チイキ</t>
    </rPh>
    <rPh sb="17" eb="18">
      <t>ア</t>
    </rPh>
    <phoneticPr fontId="1"/>
  </si>
  <si>
    <t>300円×5箇所</t>
    <rPh sb="3" eb="4">
      <t>エン</t>
    </rPh>
    <rPh sb="6" eb="8">
      <t>カショ</t>
    </rPh>
    <phoneticPr fontId="1"/>
  </si>
  <si>
    <t>講習会会場借用料</t>
    <rPh sb="0" eb="3">
      <t>コウシュウカイ</t>
    </rPh>
    <rPh sb="3" eb="5">
      <t>カイジョウ</t>
    </rPh>
    <rPh sb="5" eb="7">
      <t>シャクヨウ</t>
    </rPh>
    <rPh sb="7" eb="8">
      <t>リョウ</t>
    </rPh>
    <phoneticPr fontId="1"/>
  </si>
  <si>
    <t>3,500円×2回</t>
    <rPh sb="5" eb="6">
      <t>エン</t>
    </rPh>
    <rPh sb="8" eb="9">
      <t>カイ</t>
    </rPh>
    <phoneticPr fontId="1"/>
  </si>
  <si>
    <t>集会所エコリノベーション費用</t>
    <rPh sb="0" eb="2">
      <t>シュウカイ</t>
    </rPh>
    <rPh sb="2" eb="3">
      <t>ジョ</t>
    </rPh>
    <rPh sb="12" eb="14">
      <t>ヒヨウ</t>
    </rPh>
    <phoneticPr fontId="1"/>
  </si>
  <si>
    <t>ワークショップクイズ入賞者景品</t>
    <rPh sb="10" eb="13">
      <t>ニュウショウシャ</t>
    </rPh>
    <rPh sb="13" eb="15">
      <t>ケイヒン</t>
    </rPh>
    <phoneticPr fontId="1"/>
  </si>
  <si>
    <t>500円×3人分</t>
    <rPh sb="3" eb="4">
      <t>エン</t>
    </rPh>
    <rPh sb="6" eb="8">
      <t>ニンブン</t>
    </rPh>
    <phoneticPr fontId="1"/>
  </si>
  <si>
    <t>NPO</t>
    <phoneticPr fontId="1"/>
  </si>
  <si>
    <t>高齢者</t>
    <rPh sb="0" eb="3">
      <t>コウレイシャ</t>
    </rPh>
    <phoneticPr fontId="1"/>
  </si>
  <si>
    <t>A地区</t>
    <rPh sb="1" eb="3">
      <t>チク</t>
    </rPh>
    <phoneticPr fontId="1"/>
  </si>
  <si>
    <t>集会所用の生ごみ処理機</t>
    <rPh sb="0" eb="2">
      <t>シュウカイ</t>
    </rPh>
    <rPh sb="2" eb="3">
      <t>ジョ</t>
    </rPh>
    <rPh sb="3" eb="4">
      <t>ヨウ</t>
    </rPh>
    <rPh sb="5" eb="6">
      <t>ナマ</t>
    </rPh>
    <rPh sb="8" eb="11">
      <t>ショリキ</t>
    </rPh>
    <phoneticPr fontId="1"/>
  </si>
  <si>
    <t>ワークショップ参加者資料代</t>
    <rPh sb="7" eb="10">
      <t>サンカシャ</t>
    </rPh>
    <rPh sb="10" eb="12">
      <t>シリョウ</t>
    </rPh>
    <rPh sb="12" eb="13">
      <t>ダイ</t>
    </rPh>
    <phoneticPr fontId="1"/>
  </si>
  <si>
    <t>環境啓発グッズ</t>
    <rPh sb="0" eb="2">
      <t>カンキョウ</t>
    </rPh>
    <rPh sb="2" eb="4">
      <t>ケイハツ</t>
    </rPh>
    <phoneticPr fontId="1"/>
  </si>
  <si>
    <r>
      <t>団体会計より</t>
    </r>
    <r>
      <rPr>
        <sz val="10"/>
        <color theme="1"/>
        <rFont val="游ゴシック"/>
        <family val="3"/>
        <charset val="128"/>
        <scheme val="minor"/>
      </rPr>
      <t>（高齢者クラブ）</t>
    </r>
    <rPh sb="0" eb="2">
      <t>ダンタイ</t>
    </rPh>
    <rPh sb="2" eb="4">
      <t>カイケイ</t>
    </rPh>
    <rPh sb="7" eb="10">
      <t>コウレイシャ</t>
    </rPh>
    <phoneticPr fontId="1"/>
  </si>
  <si>
    <r>
      <rPr>
        <sz val="9"/>
        <color theme="1"/>
        <rFont val="游ゴシック"/>
        <family val="3"/>
        <charset val="128"/>
        <scheme val="minor"/>
      </rPr>
      <t>セブン財団</t>
    </r>
    <r>
      <rPr>
        <sz val="11"/>
        <color theme="1"/>
        <rFont val="游ゴシック"/>
        <family val="3"/>
        <charset val="128"/>
        <scheme val="minor"/>
      </rPr>
      <t>環境市民活動助成</t>
    </r>
    <rPh sb="3" eb="5">
      <t>ザイダン</t>
    </rPh>
    <rPh sb="5" eb="7">
      <t>カンキョウ</t>
    </rPh>
    <rPh sb="7" eb="9">
      <t>シミン</t>
    </rPh>
    <rPh sb="9" eb="11">
      <t>カツドウ</t>
    </rPh>
    <rPh sb="11" eb="13">
      <t>ジョセイ</t>
    </rPh>
    <phoneticPr fontId="1"/>
  </si>
  <si>
    <t>飯田市環境住宅補助金</t>
    <rPh sb="0" eb="3">
      <t>イイダシ</t>
    </rPh>
    <rPh sb="3" eb="5">
      <t>カンキョウ</t>
    </rPh>
    <rPh sb="5" eb="7">
      <t>ジュウタク</t>
    </rPh>
    <rPh sb="7" eb="10">
      <t>ホジョキン</t>
    </rPh>
    <phoneticPr fontId="1"/>
  </si>
  <si>
    <t>A地区企業より協賛金</t>
    <rPh sb="1" eb="3">
      <t>チク</t>
    </rPh>
    <rPh sb="3" eb="5">
      <t>キギョウ</t>
    </rPh>
    <rPh sb="7" eb="10">
      <t>キョウサンキン</t>
    </rPh>
    <phoneticPr fontId="1"/>
  </si>
  <si>
    <t>5,000円×3社</t>
    <rPh sb="5" eb="6">
      <t>エン</t>
    </rPh>
    <rPh sb="8" eb="9">
      <t>シャ</t>
    </rPh>
    <phoneticPr fontId="1"/>
  </si>
  <si>
    <t>200円×100人</t>
    <rPh sb="3" eb="4">
      <t>エン</t>
    </rPh>
    <rPh sb="8" eb="9">
      <t>ニン</t>
    </rPh>
    <phoneticPr fontId="1"/>
  </si>
  <si>
    <r>
      <t>団体会計より</t>
    </r>
    <r>
      <rPr>
        <sz val="10"/>
        <color theme="1"/>
        <rFont val="游ゴシック"/>
        <family val="3"/>
        <charset val="128"/>
        <scheme val="minor"/>
      </rPr>
      <t>（NPO法人）</t>
    </r>
    <rPh sb="0" eb="2">
      <t>ダンタイ</t>
    </rPh>
    <rPh sb="2" eb="4">
      <t>カイケイ</t>
    </rPh>
    <rPh sb="10" eb="12">
      <t>ホウジン</t>
    </rPh>
    <phoneticPr fontId="1"/>
  </si>
  <si>
    <r>
      <rPr>
        <sz val="12"/>
        <color theme="1"/>
        <rFont val="游ゴシック"/>
        <family val="3"/>
        <charset val="128"/>
        <scheme val="minor"/>
      </rPr>
      <t>団体会計より</t>
    </r>
    <r>
      <rPr>
        <sz val="10"/>
        <color theme="1"/>
        <rFont val="游ゴシック"/>
        <family val="3"/>
        <charset val="128"/>
        <scheme val="minor"/>
      </rPr>
      <t>（A地区）</t>
    </r>
    <rPh sb="0" eb="2">
      <t>ダンタイ</t>
    </rPh>
    <rPh sb="2" eb="4">
      <t>カイケイ</t>
    </rPh>
    <rPh sb="8" eb="10">
      <t>チク</t>
    </rPh>
    <phoneticPr fontId="1"/>
  </si>
  <si>
    <t>【記入例】収入・支出計画書</t>
    <rPh sb="1" eb="3">
      <t>キニュウ</t>
    </rPh>
    <rPh sb="3" eb="4">
      <t>レイ</t>
    </rPh>
    <rPh sb="5" eb="7">
      <t>シュウニュウ</t>
    </rPh>
    <rPh sb="8" eb="10">
      <t>シシュツ</t>
    </rPh>
    <rPh sb="10" eb="12">
      <t>ケイカク</t>
    </rPh>
    <rPh sb="12" eb="13">
      <t>ショ</t>
    </rPh>
    <phoneticPr fontId="1"/>
  </si>
  <si>
    <t>【記入例】（３）支出</t>
    <rPh sb="1" eb="3">
      <t>キニュウ</t>
    </rPh>
    <rPh sb="3" eb="4">
      <t>レイ</t>
    </rPh>
    <rPh sb="8" eb="10">
      <t>シシュツ</t>
    </rPh>
    <phoneticPr fontId="1"/>
  </si>
  <si>
    <t>＜入力方法＞
・青の項目に入力してください。
・項目につき、行を増やしてください（セル内の改行は、Ctrl＋Enterキー）。</t>
    <rPh sb="1" eb="3">
      <t>ニュウリョク</t>
    </rPh>
    <rPh sb="3" eb="5">
      <t>ホウホウ</t>
    </rPh>
    <rPh sb="8" eb="9">
      <t>アオ</t>
    </rPh>
    <rPh sb="10" eb="12">
      <t>コウモク</t>
    </rPh>
    <rPh sb="13" eb="15">
      <t>ニュウリョク</t>
    </rPh>
    <rPh sb="24" eb="26">
      <t>コウモク</t>
    </rPh>
    <rPh sb="30" eb="31">
      <t>ギョウ</t>
    </rPh>
    <rPh sb="32" eb="33">
      <t>フ</t>
    </rPh>
    <rPh sb="43" eb="44">
      <t>ナイ</t>
    </rPh>
    <rPh sb="45" eb="47">
      <t>カイギョウ</t>
    </rPh>
    <phoneticPr fontId="1"/>
  </si>
  <si>
    <t>※</t>
    <phoneticPr fontId="1"/>
  </si>
  <si>
    <t>①謝礼は最大助成率が50％までとなります。</t>
    <rPh sb="1" eb="3">
      <t>シャレイ</t>
    </rPh>
    <rPh sb="4" eb="6">
      <t>サイダイ</t>
    </rPh>
    <rPh sb="6" eb="9">
      <t>ジョセイリツ</t>
    </rPh>
    <phoneticPr fontId="1"/>
  </si>
  <si>
    <t>３回目の申請は、上限20万円までの申請となります。</t>
    <rPh sb="1" eb="3">
      <t>カイメ</t>
    </rPh>
    <rPh sb="4" eb="6">
      <t>シンセイ</t>
    </rPh>
    <rPh sb="8" eb="10">
      <t>ジョウゲン</t>
    </rPh>
    <rPh sb="12" eb="14">
      <t>マンエン</t>
    </rPh>
    <rPh sb="17" eb="19">
      <t>シンセイ</t>
    </rPh>
    <phoneticPr fontId="1"/>
  </si>
  <si>
    <t>①助成対象となる経費×50％</t>
    <phoneticPr fontId="1"/>
  </si>
  <si>
    <t>①～⑩対象経費の合計</t>
    <phoneticPr fontId="1"/>
  </si>
  <si>
    <t>②～⑩助成対象となる経費×70%=</t>
    <phoneticPr fontId="1"/>
  </si>
  <si>
    <t>委託料</t>
    <rPh sb="0" eb="3">
      <t>イタクリョウ</t>
    </rPh>
    <phoneticPr fontId="1"/>
  </si>
  <si>
    <r>
      <t>※　事業にかかるすべての経費を、</t>
    </r>
    <r>
      <rPr>
        <b/>
        <sz val="9"/>
        <rFont val="游ゴシック"/>
        <family val="3"/>
        <charset val="128"/>
      </rPr>
      <t>税込み</t>
    </r>
    <r>
      <rPr>
        <sz val="9"/>
        <rFont val="游ゴシック"/>
        <family val="3"/>
        <charset val="128"/>
      </rPr>
      <t>で入力してください。</t>
    </r>
    <rPh sb="2" eb="4">
      <t>ジギョウ</t>
    </rPh>
    <rPh sb="12" eb="14">
      <t>ケイヒ</t>
    </rPh>
    <rPh sb="20" eb="22">
      <t>ニュウリョク</t>
    </rPh>
    <phoneticPr fontId="1"/>
  </si>
  <si>
    <t>購入予定の店舗等</t>
    <rPh sb="0" eb="2">
      <t>コウニュウ</t>
    </rPh>
    <rPh sb="2" eb="4">
      <t>ヨテイ</t>
    </rPh>
    <rPh sb="5" eb="7">
      <t>テンポ</t>
    </rPh>
    <rPh sb="7" eb="8">
      <t>トウ</t>
    </rPh>
    <phoneticPr fontId="1"/>
  </si>
  <si>
    <t>講師 ○○氏</t>
    <rPh sb="0" eb="2">
      <t>コウシ</t>
    </rPh>
    <rPh sb="5" eb="6">
      <t>シ</t>
    </rPh>
    <phoneticPr fontId="1"/>
  </si>
  <si>
    <t>市内ホームセンター</t>
    <rPh sb="0" eb="2">
      <t>シナイ</t>
    </rPh>
    <phoneticPr fontId="1"/>
  </si>
  <si>
    <t>市内ホームセンター</t>
    <phoneticPr fontId="1"/>
  </si>
  <si>
    <t>○■印刷</t>
    <rPh sb="2" eb="4">
      <t>インサツ</t>
    </rPh>
    <phoneticPr fontId="1"/>
  </si>
  <si>
    <t>日本郵便</t>
    <rPh sb="0" eb="4">
      <t>ニホンユウビン</t>
    </rPh>
    <phoneticPr fontId="1"/>
  </si>
  <si>
    <t>○○公民館</t>
    <rPh sb="2" eb="5">
      <t>コウミンカン</t>
    </rPh>
    <phoneticPr fontId="1"/>
  </si>
  <si>
    <t>JR○▲</t>
    <phoneticPr fontId="1"/>
  </si>
  <si>
    <t>▲○造園</t>
    <rPh sb="2" eb="4">
      <t>ゾウエン</t>
    </rPh>
    <phoneticPr fontId="1"/>
  </si>
  <si>
    <r>
      <t xml:space="preserve">購入予定の店舗等
</t>
    </r>
    <r>
      <rPr>
        <b/>
        <sz val="8"/>
        <rFont val="游ゴシック"/>
        <family val="3"/>
        <charset val="128"/>
      </rPr>
      <t>（地元の店舗利用）</t>
    </r>
    <rPh sb="0" eb="2">
      <t>コウニュウ</t>
    </rPh>
    <rPh sb="2" eb="4">
      <t>ヨテイ</t>
    </rPh>
    <rPh sb="5" eb="8">
      <t>テンポトウ</t>
    </rPh>
    <rPh sb="10" eb="12">
      <t>ジモト</t>
    </rPh>
    <rPh sb="13" eb="15">
      <t>テンポ</t>
    </rPh>
    <rPh sb="15" eb="17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</si>
</sst>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8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b/>
      <sz val="6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38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8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0" xfId="0" applyFont="1"/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16" fillId="0" borderId="0" xfId="0" applyFont="1" applyAlignment="1">
      <alignment horizontal="right" wrapText="1"/>
    </xf>
    <xf numFmtId="38" fontId="14" fillId="2" borderId="1" xfId="1" applyFont="1" applyFill="1" applyBorder="1" applyAlignment="1">
      <alignment horizontal="right" vertical="center" wrapText="1"/>
    </xf>
    <xf numFmtId="38" fontId="14" fillId="2" borderId="1" xfId="1" applyFont="1" applyFill="1" applyBorder="1" applyAlignment="1">
      <alignment vertical="center"/>
    </xf>
    <xf numFmtId="38" fontId="14" fillId="2" borderId="1" xfId="1" applyFont="1" applyFill="1" applyBorder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/>
    <xf numFmtId="3" fontId="17" fillId="2" borderId="1" xfId="0" applyNumberFormat="1" applyFont="1" applyFill="1" applyBorder="1" applyAlignment="1">
      <alignment vertical="center"/>
    </xf>
    <xf numFmtId="3" fontId="15" fillId="2" borderId="1" xfId="0" applyNumberFormat="1" applyFont="1" applyFill="1" applyBorder="1" applyAlignment="1">
      <alignment horizontal="right" vertical="center" wrapText="1"/>
    </xf>
    <xf numFmtId="0" fontId="19" fillId="0" borderId="0" xfId="0" applyFont="1"/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9" fillId="0" borderId="9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38" fontId="19" fillId="0" borderId="4" xfId="1" applyFont="1" applyBorder="1" applyAlignment="1">
      <alignment horizontal="center" vertical="center"/>
    </xf>
    <xf numFmtId="38" fontId="19" fillId="0" borderId="4" xfId="1" applyFont="1" applyBorder="1" applyAlignment="1">
      <alignment vertical="center"/>
    </xf>
    <xf numFmtId="38" fontId="19" fillId="0" borderId="9" xfId="1" applyFont="1" applyBorder="1" applyAlignment="1">
      <alignment horizontal="center" vertical="center"/>
    </xf>
    <xf numFmtId="38" fontId="19" fillId="0" borderId="9" xfId="1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25" fillId="0" borderId="4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38" fontId="24" fillId="0" borderId="1" xfId="1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38" fontId="24" fillId="0" borderId="5" xfId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38" fontId="23" fillId="0" borderId="0" xfId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3" fontId="24" fillId="0" borderId="10" xfId="0" applyNumberFormat="1" applyFont="1" applyFill="1" applyBorder="1" applyAlignment="1">
      <alignment vertical="center"/>
    </xf>
    <xf numFmtId="38" fontId="24" fillId="0" borderId="5" xfId="1" applyFont="1" applyFill="1" applyBorder="1" applyAlignment="1">
      <alignment vertical="center"/>
    </xf>
    <xf numFmtId="0" fontId="25" fillId="0" borderId="9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 wrapText="1"/>
    </xf>
    <xf numFmtId="38" fontId="19" fillId="0" borderId="0" xfId="1" applyFont="1" applyFill="1" applyBorder="1" applyAlignment="1">
      <alignment horizontal="center"/>
    </xf>
    <xf numFmtId="38" fontId="19" fillId="0" borderId="0" xfId="1" applyFont="1" applyFill="1" applyBorder="1" applyAlignment="1"/>
    <xf numFmtId="0" fontId="19" fillId="0" borderId="0" xfId="0" applyFont="1" applyBorder="1"/>
    <xf numFmtId="38" fontId="24" fillId="0" borderId="4" xfId="0" applyNumberFormat="1" applyFont="1" applyBorder="1" applyAlignment="1">
      <alignment vertical="center"/>
    </xf>
    <xf numFmtId="38" fontId="24" fillId="0" borderId="5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25" fillId="0" borderId="0" xfId="0" applyFont="1" applyAlignment="1">
      <alignment horizontal="righ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38" fontId="11" fillId="0" borderId="1" xfId="1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right" vertical="center" wrapText="1"/>
    </xf>
    <xf numFmtId="38" fontId="17" fillId="2" borderId="1" xfId="1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38" fontId="13" fillId="2" borderId="4" xfId="1" applyFont="1" applyFill="1" applyBorder="1" applyAlignment="1">
      <alignment horizontal="center" vertical="center"/>
    </xf>
    <xf numFmtId="38" fontId="13" fillId="2" borderId="9" xfId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vertical="center" wrapText="1"/>
    </xf>
    <xf numFmtId="0" fontId="33" fillId="2" borderId="10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9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/>
    </xf>
    <xf numFmtId="0" fontId="25" fillId="2" borderId="9" xfId="0" applyFont="1" applyFill="1" applyBorder="1" applyAlignment="1">
      <alignment vertical="center"/>
    </xf>
    <xf numFmtId="0" fontId="25" fillId="2" borderId="9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38" fontId="19" fillId="0" borderId="0" xfId="1" applyFont="1" applyFill="1" applyBorder="1" applyAlignment="1">
      <alignment horizontal="right" vertical="center"/>
    </xf>
    <xf numFmtId="38" fontId="24" fillId="0" borderId="13" xfId="1" applyFont="1" applyFill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0" fontId="26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38" fontId="2" fillId="2" borderId="1" xfId="1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19" fillId="0" borderId="11" xfId="0" applyFont="1" applyFill="1" applyBorder="1" applyAlignment="1">
      <alignment horizontal="right" vertical="center"/>
    </xf>
    <xf numFmtId="0" fontId="19" fillId="0" borderId="8" xfId="0" applyFont="1" applyFill="1" applyBorder="1" applyAlignment="1">
      <alignment horizontal="right" vertical="center"/>
    </xf>
    <xf numFmtId="0" fontId="19" fillId="0" borderId="7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 wrapText="1"/>
    </xf>
    <xf numFmtId="0" fontId="24" fillId="0" borderId="7" xfId="0" applyFont="1" applyBorder="1" applyAlignment="1">
      <alignment horizontal="right" vertical="center" wrapText="1"/>
    </xf>
    <xf numFmtId="38" fontId="20" fillId="0" borderId="0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0</xdr:row>
      <xdr:rowOff>0</xdr:rowOff>
    </xdr:from>
    <xdr:ext cx="800219" cy="4356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FCB834-D6A2-4E04-855A-6699A8B3DFDF}"/>
            </a:ext>
          </a:extLst>
        </xdr:cNvPr>
        <xdr:cNvSpPr txBox="1"/>
      </xdr:nvSpPr>
      <xdr:spPr>
        <a:xfrm>
          <a:off x="5610225" y="0"/>
          <a:ext cx="800219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/>
            <a:t>様式２</a:t>
          </a:r>
          <a:endParaRPr kumimoji="1" lang="ja-JP" altLang="en-US" sz="11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123825</xdr:colOff>
      <xdr:row>0</xdr:row>
      <xdr:rowOff>0</xdr:rowOff>
    </xdr:from>
    <xdr:ext cx="800219" cy="4356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B4989F-BBD4-46EC-9FE3-D7B66C66E2CB}"/>
            </a:ext>
          </a:extLst>
        </xdr:cNvPr>
        <xdr:cNvSpPr txBox="1"/>
      </xdr:nvSpPr>
      <xdr:spPr>
        <a:xfrm>
          <a:off x="5581650" y="0"/>
          <a:ext cx="800219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/>
            <a:t>様式２</a:t>
          </a:r>
          <a:endParaRPr kumimoji="1" lang="ja-JP" alt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DCE8-2CA8-4BD5-A734-FA72ED3A6D91}">
  <dimension ref="A1:E26"/>
  <sheetViews>
    <sheetView topLeftCell="A17" zoomScaleNormal="100" zoomScalePageLayoutView="70" workbookViewId="0">
      <selection activeCell="N16" sqref="N16"/>
    </sheetView>
  </sheetViews>
  <sheetFormatPr defaultRowHeight="18.75" x14ac:dyDescent="0.4"/>
  <cols>
    <col min="1" max="1" width="4" style="1" customWidth="1"/>
    <col min="2" max="2" width="21" customWidth="1"/>
    <col min="3" max="3" width="28.375" customWidth="1"/>
    <col min="4" max="4" width="18.25" customWidth="1"/>
    <col min="5" max="5" width="13.375" customWidth="1"/>
  </cols>
  <sheetData>
    <row r="1" spans="1:5" ht="27" customHeight="1" x14ac:dyDescent="0.4">
      <c r="A1" s="133" t="s">
        <v>117</v>
      </c>
      <c r="B1" s="134"/>
      <c r="C1" s="134"/>
      <c r="D1" s="134"/>
      <c r="E1" s="134"/>
    </row>
    <row r="2" spans="1:5" ht="16.5" customHeight="1" x14ac:dyDescent="0.4">
      <c r="A2" s="135" t="s">
        <v>82</v>
      </c>
      <c r="B2" s="135"/>
      <c r="C2" s="135"/>
      <c r="D2" s="135"/>
      <c r="E2" s="135"/>
    </row>
    <row r="3" spans="1:5" ht="40.5" customHeight="1" x14ac:dyDescent="0.4">
      <c r="A3" s="136" t="s">
        <v>119</v>
      </c>
      <c r="B3" s="136"/>
      <c r="C3" s="136"/>
      <c r="D3" s="136"/>
      <c r="E3" s="136"/>
    </row>
    <row r="4" spans="1:5" ht="11.25" customHeight="1" x14ac:dyDescent="0.4">
      <c r="A4" s="79"/>
      <c r="B4" s="80"/>
      <c r="C4" s="80"/>
      <c r="D4" s="80"/>
      <c r="E4" s="80"/>
    </row>
    <row r="5" spans="1:5" ht="21" customHeight="1" x14ac:dyDescent="0.4">
      <c r="A5" s="3" t="s">
        <v>25</v>
      </c>
      <c r="C5" s="2"/>
      <c r="E5" s="82"/>
    </row>
    <row r="6" spans="1:5" ht="16.5" customHeight="1" x14ac:dyDescent="0.4">
      <c r="A6" s="137" t="s">
        <v>70</v>
      </c>
      <c r="B6" s="137"/>
      <c r="C6" s="138"/>
      <c r="D6" s="139"/>
      <c r="E6" s="139"/>
    </row>
    <row r="7" spans="1:5" ht="30.75" customHeight="1" x14ac:dyDescent="0.4">
      <c r="A7" s="140">
        <v>442000</v>
      </c>
      <c r="B7" s="140"/>
      <c r="C7" s="138"/>
      <c r="D7" s="139"/>
      <c r="E7" s="139"/>
    </row>
    <row r="8" spans="1:5" ht="16.5" customHeight="1" x14ac:dyDescent="0.4">
      <c r="A8" s="143" t="s">
        <v>81</v>
      </c>
      <c r="B8" s="144"/>
      <c r="C8" s="89" t="s">
        <v>73</v>
      </c>
      <c r="D8" s="85"/>
      <c r="E8" s="86"/>
    </row>
    <row r="9" spans="1:5" ht="30.75" customHeight="1" x14ac:dyDescent="0.4">
      <c r="A9" s="145">
        <f>E26</f>
        <v>213000</v>
      </c>
      <c r="B9" s="146"/>
      <c r="C9" s="94">
        <f>A7-A9</f>
        <v>229000</v>
      </c>
      <c r="D9" s="87"/>
      <c r="E9" s="86"/>
    </row>
    <row r="10" spans="1:5" ht="16.5" customHeight="1" x14ac:dyDescent="0.4">
      <c r="A10" s="137" t="s">
        <v>71</v>
      </c>
      <c r="B10" s="143"/>
      <c r="C10" s="89" t="s">
        <v>72</v>
      </c>
      <c r="D10" s="85"/>
      <c r="E10" s="88"/>
    </row>
    <row r="11" spans="1:5" ht="30.75" customHeight="1" x14ac:dyDescent="0.4">
      <c r="A11" s="147">
        <f>'支出（記入例）'!I47</f>
        <v>328500</v>
      </c>
      <c r="B11" s="148"/>
      <c r="C11" s="12">
        <f>A7-A11</f>
        <v>113500</v>
      </c>
      <c r="D11" s="87"/>
      <c r="E11" s="88"/>
    </row>
    <row r="12" spans="1:5" ht="16.5" customHeight="1" x14ac:dyDescent="0.4">
      <c r="A12" s="137" t="s">
        <v>68</v>
      </c>
      <c r="B12" s="137"/>
      <c r="C12" s="87"/>
      <c r="D12" s="87"/>
      <c r="E12" s="88"/>
    </row>
    <row r="13" spans="1:5" ht="30.75" customHeight="1" x14ac:dyDescent="0.4">
      <c r="A13" s="149">
        <v>227000</v>
      </c>
      <c r="B13" s="149"/>
      <c r="C13" s="87"/>
      <c r="D13" s="87"/>
      <c r="E13" s="88"/>
    </row>
    <row r="14" spans="1:5" ht="15" customHeight="1" x14ac:dyDescent="0.4">
      <c r="A14" s="141" t="s">
        <v>69</v>
      </c>
      <c r="B14" s="141"/>
      <c r="C14" s="83"/>
      <c r="D14" s="83"/>
      <c r="E14" s="84"/>
    </row>
    <row r="15" spans="1:5" ht="16.5" customHeight="1" x14ac:dyDescent="0.4">
      <c r="A15" s="3"/>
      <c r="C15" s="2"/>
      <c r="D15" s="2"/>
    </row>
    <row r="16" spans="1:5" ht="19.5" x14ac:dyDescent="0.4">
      <c r="A16" s="3" t="s">
        <v>26</v>
      </c>
    </row>
    <row r="17" spans="1:5" ht="35.25" customHeight="1" x14ac:dyDescent="0.4">
      <c r="A17" s="7"/>
      <c r="B17" s="6" t="s">
        <v>3</v>
      </c>
      <c r="C17" s="6" t="s">
        <v>15</v>
      </c>
      <c r="D17" s="81" t="s">
        <v>74</v>
      </c>
      <c r="E17" s="81" t="s">
        <v>32</v>
      </c>
    </row>
    <row r="18" spans="1:5" ht="33" customHeight="1" x14ac:dyDescent="0.4">
      <c r="A18" s="7" t="s">
        <v>4</v>
      </c>
      <c r="B18" s="4" t="s">
        <v>28</v>
      </c>
      <c r="C18" s="8" t="s">
        <v>107</v>
      </c>
      <c r="D18" s="11" t="s">
        <v>114</v>
      </c>
      <c r="E18" s="9">
        <v>20000</v>
      </c>
    </row>
    <row r="19" spans="1:5" ht="33" customHeight="1" x14ac:dyDescent="0.4">
      <c r="A19" s="7" t="s">
        <v>5</v>
      </c>
      <c r="B19" s="4" t="s">
        <v>29</v>
      </c>
      <c r="C19" s="8" t="s">
        <v>108</v>
      </c>
      <c r="D19" s="10" t="s">
        <v>94</v>
      </c>
      <c r="E19" s="9">
        <v>10000</v>
      </c>
    </row>
    <row r="20" spans="1:5" ht="33" customHeight="1" x14ac:dyDescent="0.4">
      <c r="A20" s="7" t="s">
        <v>2</v>
      </c>
      <c r="B20" s="4" t="s">
        <v>30</v>
      </c>
      <c r="C20" s="11" t="s">
        <v>115</v>
      </c>
      <c r="D20" s="120"/>
      <c r="E20" s="9">
        <v>15000</v>
      </c>
    </row>
    <row r="21" spans="1:5" ht="33" customHeight="1" x14ac:dyDescent="0.4">
      <c r="A21" s="7"/>
      <c r="B21" s="4"/>
      <c r="C21" s="11" t="s">
        <v>109</v>
      </c>
      <c r="D21" s="120"/>
      <c r="E21" s="9">
        <v>15000</v>
      </c>
    </row>
    <row r="22" spans="1:5" ht="33" customHeight="1" x14ac:dyDescent="0.4">
      <c r="A22" s="7"/>
      <c r="B22" s="4"/>
      <c r="C22" s="121" t="s">
        <v>116</v>
      </c>
      <c r="D22" s="120"/>
      <c r="E22" s="9">
        <v>15000</v>
      </c>
    </row>
    <row r="23" spans="1:5" ht="33" customHeight="1" x14ac:dyDescent="0.4">
      <c r="A23" s="7" t="s">
        <v>8</v>
      </c>
      <c r="B23" s="13" t="s">
        <v>33</v>
      </c>
      <c r="C23" s="11" t="s">
        <v>110</v>
      </c>
      <c r="D23" s="120"/>
      <c r="E23" s="9">
        <v>90000</v>
      </c>
    </row>
    <row r="24" spans="1:5" ht="33" customHeight="1" x14ac:dyDescent="0.4">
      <c r="A24" s="7"/>
      <c r="B24" s="13"/>
      <c r="C24" s="11" t="s">
        <v>111</v>
      </c>
      <c r="D24" s="120"/>
      <c r="E24" s="9">
        <v>33000</v>
      </c>
    </row>
    <row r="25" spans="1:5" ht="33" customHeight="1" x14ac:dyDescent="0.4">
      <c r="A25" s="7" t="s">
        <v>9</v>
      </c>
      <c r="B25" s="5" t="s">
        <v>31</v>
      </c>
      <c r="C25" s="10" t="s">
        <v>112</v>
      </c>
      <c r="D25" s="122" t="s">
        <v>113</v>
      </c>
      <c r="E25" s="9">
        <v>15000</v>
      </c>
    </row>
    <row r="26" spans="1:5" ht="29.25" customHeight="1" x14ac:dyDescent="0.4">
      <c r="A26" s="142" t="s">
        <v>39</v>
      </c>
      <c r="B26" s="142"/>
      <c r="C26" s="142"/>
      <c r="D26" s="142"/>
      <c r="E26" s="90">
        <f>SUM(E18:E25)</f>
        <v>213000</v>
      </c>
    </row>
  </sheetData>
  <sheetProtection algorithmName="SHA-512" hashValue="YV0sd4fR1O+WRr+vWKQ/c1D/ZMne5ODreJvf7TskU35gAj8Q6SQwjha9aU8MjMqL75ugZadSQecFXaq7D1M2gA==" saltValue="mbLczK+DoIUV0AgZxefG1g==" spinCount="100000" sheet="1" objects="1" scenarios="1"/>
  <mergeCells count="14">
    <mergeCell ref="A14:B14"/>
    <mergeCell ref="A26:D26"/>
    <mergeCell ref="A8:B8"/>
    <mergeCell ref="A9:B9"/>
    <mergeCell ref="A10:B10"/>
    <mergeCell ref="A11:B11"/>
    <mergeCell ref="A12:B12"/>
    <mergeCell ref="A13:B13"/>
    <mergeCell ref="A1:E1"/>
    <mergeCell ref="A2:E2"/>
    <mergeCell ref="A3:E3"/>
    <mergeCell ref="A6:B6"/>
    <mergeCell ref="C6:E7"/>
    <mergeCell ref="A7:B7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8CE1-DE57-42AA-823C-31A79A0E4712}">
  <sheetPr>
    <pageSetUpPr fitToPage="1"/>
  </sheetPr>
  <dimension ref="A1:J50"/>
  <sheetViews>
    <sheetView topLeftCell="A3" zoomScale="85" zoomScaleNormal="85" zoomScalePageLayoutView="70" workbookViewId="0">
      <selection activeCell="N16" sqref="N16"/>
    </sheetView>
  </sheetViews>
  <sheetFormatPr defaultRowHeight="18.75" x14ac:dyDescent="0.4"/>
  <cols>
    <col min="1" max="1" width="2.75" style="21" customWidth="1"/>
    <col min="2" max="2" width="15.75" style="14" customWidth="1"/>
    <col min="3" max="3" width="9.375" style="14" customWidth="1"/>
    <col min="4" max="4" width="2.625" style="14" customWidth="1"/>
    <col min="5" max="5" width="37.125" style="22" customWidth="1"/>
    <col min="6" max="6" width="15.25" style="22" bestFit="1" customWidth="1"/>
    <col min="7" max="7" width="19.375" style="23" customWidth="1"/>
    <col min="8" max="9" width="15.5" style="14" customWidth="1"/>
    <col min="10" max="10" width="4" style="14" customWidth="1"/>
    <col min="11" max="16384" width="9" style="14"/>
  </cols>
  <sheetData>
    <row r="1" spans="1:10" ht="23.25" customHeight="1" x14ac:dyDescent="0.4">
      <c r="A1" s="153" t="s">
        <v>118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s="18" customFormat="1" ht="14.25" customHeight="1" x14ac:dyDescent="0.4">
      <c r="A2" s="150" t="s">
        <v>76</v>
      </c>
      <c r="B2" s="150"/>
      <c r="C2" s="150"/>
      <c r="D2" s="150"/>
      <c r="E2" s="150"/>
      <c r="F2" s="150"/>
      <c r="G2" s="150"/>
      <c r="H2" s="150"/>
      <c r="I2" s="150"/>
      <c r="J2" s="33"/>
    </row>
    <row r="3" spans="1:10" s="18" customFormat="1" ht="14.25" customHeight="1" x14ac:dyDescent="0.4">
      <c r="A3" s="150" t="s">
        <v>64</v>
      </c>
      <c r="B3" s="150"/>
      <c r="C3" s="150"/>
      <c r="D3" s="150"/>
      <c r="E3" s="150"/>
      <c r="F3" s="150"/>
      <c r="G3" s="150"/>
      <c r="H3" s="150"/>
      <c r="I3" s="150"/>
      <c r="J3" s="33"/>
    </row>
    <row r="4" spans="1:10" s="18" customFormat="1" ht="14.25" customHeight="1" x14ac:dyDescent="0.4">
      <c r="A4" s="150" t="s">
        <v>80</v>
      </c>
      <c r="B4" s="150"/>
      <c r="C4" s="150"/>
      <c r="D4" s="150"/>
      <c r="E4" s="150"/>
      <c r="F4" s="150"/>
      <c r="G4" s="150"/>
      <c r="H4" s="150"/>
      <c r="I4" s="150"/>
      <c r="J4" s="33"/>
    </row>
    <row r="5" spans="1:10" s="18" customFormat="1" ht="14.25" customHeight="1" x14ac:dyDescent="0.4">
      <c r="A5" s="126" t="s">
        <v>120</v>
      </c>
      <c r="B5" s="127" t="s">
        <v>121</v>
      </c>
      <c r="C5" s="126"/>
      <c r="D5" s="126"/>
      <c r="E5" s="126"/>
      <c r="F5" s="131"/>
      <c r="G5" s="126"/>
      <c r="H5" s="126"/>
      <c r="I5" s="126"/>
      <c r="J5" s="33"/>
    </row>
    <row r="6" spans="1:10" s="18" customFormat="1" ht="14.25" customHeight="1" x14ac:dyDescent="0.4">
      <c r="A6" s="126" t="s">
        <v>120</v>
      </c>
      <c r="B6" s="127" t="s">
        <v>122</v>
      </c>
      <c r="C6" s="126"/>
      <c r="D6" s="126"/>
      <c r="E6" s="126"/>
      <c r="F6" s="131"/>
      <c r="G6" s="126"/>
      <c r="H6" s="126"/>
      <c r="I6" s="126"/>
      <c r="J6" s="33"/>
    </row>
    <row r="7" spans="1:10" ht="38.25" customHeight="1" x14ac:dyDescent="0.4">
      <c r="A7" s="34"/>
      <c r="B7" s="35" t="s">
        <v>3</v>
      </c>
      <c r="C7" s="36" t="s">
        <v>83</v>
      </c>
      <c r="D7" s="91" t="s">
        <v>50</v>
      </c>
      <c r="E7" s="36" t="s">
        <v>0</v>
      </c>
      <c r="F7" s="36" t="s">
        <v>128</v>
      </c>
      <c r="G7" s="36" t="s">
        <v>67</v>
      </c>
      <c r="H7" s="36" t="s">
        <v>46</v>
      </c>
      <c r="I7" s="125" t="s">
        <v>77</v>
      </c>
      <c r="J7" s="92" t="s">
        <v>78</v>
      </c>
    </row>
    <row r="8" spans="1:10" ht="23.25" customHeight="1" x14ac:dyDescent="0.4">
      <c r="A8" s="37" t="s">
        <v>4</v>
      </c>
      <c r="B8" s="37" t="s">
        <v>1</v>
      </c>
      <c r="C8" s="106" t="s">
        <v>84</v>
      </c>
      <c r="D8" s="38" t="s">
        <v>54</v>
      </c>
      <c r="E8" s="15" t="s">
        <v>85</v>
      </c>
      <c r="F8" s="15" t="s">
        <v>129</v>
      </c>
      <c r="G8" s="16" t="s">
        <v>48</v>
      </c>
      <c r="H8" s="24"/>
      <c r="I8" s="25">
        <v>10000</v>
      </c>
      <c r="J8" s="63"/>
    </row>
    <row r="9" spans="1:10" ht="23.25" customHeight="1" x14ac:dyDescent="0.4">
      <c r="A9" s="39"/>
      <c r="B9" s="104"/>
      <c r="C9" s="107" t="s">
        <v>103</v>
      </c>
      <c r="D9" s="105" t="s">
        <v>47</v>
      </c>
      <c r="E9" s="15" t="s">
        <v>49</v>
      </c>
      <c r="F9" s="15"/>
      <c r="G9" s="16" t="s">
        <v>86</v>
      </c>
      <c r="H9" s="24">
        <v>2000</v>
      </c>
      <c r="I9" s="25"/>
      <c r="J9" s="63"/>
    </row>
    <row r="10" spans="1:10" ht="23.25" customHeight="1" x14ac:dyDescent="0.4">
      <c r="A10" s="37" t="s">
        <v>5</v>
      </c>
      <c r="B10" s="37" t="s">
        <v>126</v>
      </c>
      <c r="C10" s="106" t="s">
        <v>104</v>
      </c>
      <c r="D10" s="38" t="s">
        <v>54</v>
      </c>
      <c r="E10" s="15" t="s">
        <v>87</v>
      </c>
      <c r="F10" s="15" t="s">
        <v>136</v>
      </c>
      <c r="G10" s="16"/>
      <c r="H10" s="25"/>
      <c r="I10" s="25">
        <v>30000</v>
      </c>
      <c r="J10" s="63" t="s">
        <v>79</v>
      </c>
    </row>
    <row r="11" spans="1:10" ht="23.25" customHeight="1" x14ac:dyDescent="0.4">
      <c r="A11" s="39"/>
      <c r="B11" s="39"/>
      <c r="C11" s="107"/>
      <c r="D11" s="40" t="s">
        <v>47</v>
      </c>
      <c r="E11" s="100"/>
      <c r="F11" s="100"/>
      <c r="G11" s="101"/>
      <c r="H11" s="102"/>
      <c r="I11" s="25"/>
      <c r="J11" s="63"/>
    </row>
    <row r="12" spans="1:10" ht="23.25" customHeight="1" x14ac:dyDescent="0.4">
      <c r="A12" s="41" t="s">
        <v>2</v>
      </c>
      <c r="B12" s="42" t="s">
        <v>34</v>
      </c>
      <c r="C12" s="108"/>
      <c r="D12" s="38" t="s">
        <v>54</v>
      </c>
      <c r="E12" s="15"/>
      <c r="F12" s="15"/>
      <c r="G12" s="16"/>
      <c r="H12" s="26"/>
      <c r="I12" s="26"/>
      <c r="J12" s="63"/>
    </row>
    <row r="13" spans="1:10" ht="23.25" customHeight="1" x14ac:dyDescent="0.4">
      <c r="A13" s="43"/>
      <c r="B13" s="44"/>
      <c r="C13" s="109"/>
      <c r="D13" s="40" t="s">
        <v>47</v>
      </c>
      <c r="E13" s="15"/>
      <c r="F13" s="15"/>
      <c r="G13" s="16"/>
      <c r="H13" s="26"/>
      <c r="I13" s="26"/>
      <c r="J13" s="63"/>
    </row>
    <row r="14" spans="1:10" ht="23.25" customHeight="1" x14ac:dyDescent="0.4">
      <c r="A14" s="45" t="s">
        <v>8</v>
      </c>
      <c r="B14" s="46" t="s">
        <v>36</v>
      </c>
      <c r="C14" s="110" t="s">
        <v>105</v>
      </c>
      <c r="D14" s="38" t="s">
        <v>54</v>
      </c>
      <c r="E14" s="15" t="s">
        <v>88</v>
      </c>
      <c r="F14" s="15" t="s">
        <v>135</v>
      </c>
      <c r="G14" s="16" t="s">
        <v>89</v>
      </c>
      <c r="H14" s="25"/>
      <c r="I14" s="25">
        <v>60000</v>
      </c>
      <c r="J14" s="63"/>
    </row>
    <row r="15" spans="1:10" ht="23.25" customHeight="1" x14ac:dyDescent="0.4">
      <c r="A15" s="47"/>
      <c r="B15" s="48"/>
      <c r="C15" s="111"/>
      <c r="D15" s="40" t="s">
        <v>47</v>
      </c>
      <c r="E15" s="15"/>
      <c r="F15" s="15"/>
      <c r="G15" s="16"/>
      <c r="H15" s="25"/>
      <c r="I15" s="25"/>
      <c r="J15" s="63"/>
    </row>
    <row r="16" spans="1:10" ht="23.25" customHeight="1" x14ac:dyDescent="0.4">
      <c r="A16" s="45" t="s">
        <v>9</v>
      </c>
      <c r="B16" s="37" t="s">
        <v>6</v>
      </c>
      <c r="C16" s="106" t="s">
        <v>103</v>
      </c>
      <c r="D16" s="38" t="s">
        <v>54</v>
      </c>
      <c r="E16" s="15" t="s">
        <v>90</v>
      </c>
      <c r="F16" s="132" t="s">
        <v>130</v>
      </c>
      <c r="G16" s="16"/>
      <c r="H16" s="24"/>
      <c r="I16" s="25">
        <v>5000</v>
      </c>
      <c r="J16" s="63"/>
    </row>
    <row r="17" spans="1:10" ht="23.25" customHeight="1" x14ac:dyDescent="0.4">
      <c r="A17" s="49"/>
      <c r="B17" s="50"/>
      <c r="C17" s="112" t="s">
        <v>103</v>
      </c>
      <c r="D17" s="38" t="s">
        <v>54</v>
      </c>
      <c r="E17" s="15" t="s">
        <v>91</v>
      </c>
      <c r="F17" s="132" t="s">
        <v>131</v>
      </c>
      <c r="G17" s="16" t="s">
        <v>92</v>
      </c>
      <c r="H17" s="24"/>
      <c r="I17" s="25">
        <v>40000</v>
      </c>
      <c r="J17" s="63"/>
    </row>
    <row r="18" spans="1:10" ht="23.25" customHeight="1" x14ac:dyDescent="0.4">
      <c r="A18" s="47"/>
      <c r="B18" s="39"/>
      <c r="C18" s="107" t="s">
        <v>105</v>
      </c>
      <c r="D18" s="40" t="s">
        <v>47</v>
      </c>
      <c r="E18" s="15" t="s">
        <v>93</v>
      </c>
      <c r="F18" s="15"/>
      <c r="G18" s="16" t="s">
        <v>94</v>
      </c>
      <c r="H18" s="24">
        <v>10000</v>
      </c>
      <c r="I18" s="25"/>
      <c r="J18" s="119"/>
    </row>
    <row r="19" spans="1:10" ht="23.25" customHeight="1" x14ac:dyDescent="0.4">
      <c r="A19" s="45" t="s">
        <v>10</v>
      </c>
      <c r="B19" s="51" t="s">
        <v>37</v>
      </c>
      <c r="C19" s="110" t="s">
        <v>103</v>
      </c>
      <c r="D19" s="38" t="s">
        <v>54</v>
      </c>
      <c r="E19" s="15" t="s">
        <v>95</v>
      </c>
      <c r="F19" s="15" t="s">
        <v>132</v>
      </c>
      <c r="G19" s="16" t="s">
        <v>52</v>
      </c>
      <c r="H19" s="25"/>
      <c r="I19" s="25">
        <v>60000</v>
      </c>
      <c r="J19" s="93" t="s">
        <v>79</v>
      </c>
    </row>
    <row r="20" spans="1:10" ht="23.25" customHeight="1" x14ac:dyDescent="0.4">
      <c r="A20" s="49"/>
      <c r="B20" s="52"/>
      <c r="C20" s="113" t="s">
        <v>103</v>
      </c>
      <c r="D20" s="38" t="s">
        <v>54</v>
      </c>
      <c r="E20" s="15" t="s">
        <v>51</v>
      </c>
      <c r="F20" s="15" t="s">
        <v>132</v>
      </c>
      <c r="G20" s="16" t="s">
        <v>53</v>
      </c>
      <c r="H20" s="25"/>
      <c r="I20" s="25">
        <v>5000</v>
      </c>
      <c r="J20" s="63"/>
    </row>
    <row r="21" spans="1:10" ht="23.25" customHeight="1" x14ac:dyDescent="0.4">
      <c r="A21" s="47"/>
      <c r="B21" s="53"/>
      <c r="C21" s="114"/>
      <c r="D21" s="40" t="s">
        <v>47</v>
      </c>
      <c r="E21" s="15"/>
      <c r="F21" s="15"/>
      <c r="G21" s="16"/>
      <c r="H21" s="25"/>
      <c r="I21" s="25"/>
      <c r="J21" s="63"/>
    </row>
    <row r="22" spans="1:10" ht="23.25" customHeight="1" x14ac:dyDescent="0.4">
      <c r="A22" s="45" t="s">
        <v>11</v>
      </c>
      <c r="B22" s="54" t="s">
        <v>61</v>
      </c>
      <c r="C22" s="110" t="s">
        <v>103</v>
      </c>
      <c r="D22" s="38" t="s">
        <v>54</v>
      </c>
      <c r="E22" s="103" t="s">
        <v>96</v>
      </c>
      <c r="F22" s="103" t="s">
        <v>133</v>
      </c>
      <c r="G22" s="16" t="s">
        <v>97</v>
      </c>
      <c r="H22" s="25"/>
      <c r="I22" s="25">
        <v>1500</v>
      </c>
      <c r="J22" s="63"/>
    </row>
    <row r="23" spans="1:10" ht="23.25" customHeight="1" x14ac:dyDescent="0.4">
      <c r="A23" s="47"/>
      <c r="B23" s="55" t="s">
        <v>60</v>
      </c>
      <c r="C23" s="115"/>
      <c r="D23" s="40" t="s">
        <v>47</v>
      </c>
      <c r="E23" s="15"/>
      <c r="F23" s="15"/>
      <c r="G23" s="16"/>
      <c r="H23" s="25"/>
      <c r="I23" s="25"/>
      <c r="J23" s="63"/>
    </row>
    <row r="24" spans="1:10" ht="23.25" customHeight="1" x14ac:dyDescent="0.4">
      <c r="A24" s="45" t="s">
        <v>12</v>
      </c>
      <c r="B24" s="37" t="s">
        <v>7</v>
      </c>
      <c r="C24" s="116"/>
      <c r="D24" s="38" t="s">
        <v>54</v>
      </c>
      <c r="E24" s="15"/>
      <c r="F24" s="15"/>
      <c r="G24" s="16"/>
      <c r="H24" s="24"/>
      <c r="I24" s="25"/>
      <c r="J24" s="63"/>
    </row>
    <row r="25" spans="1:10" ht="23.25" customHeight="1" x14ac:dyDescent="0.4">
      <c r="A25" s="47"/>
      <c r="B25" s="39"/>
      <c r="C25" s="117"/>
      <c r="D25" s="40" t="s">
        <v>47</v>
      </c>
      <c r="E25" s="15"/>
      <c r="F25" s="15"/>
      <c r="G25" s="16"/>
      <c r="H25" s="24"/>
      <c r="I25" s="25"/>
      <c r="J25" s="63"/>
    </row>
    <row r="26" spans="1:10" ht="23.25" customHeight="1" x14ac:dyDescent="0.4">
      <c r="A26" s="45" t="s">
        <v>13</v>
      </c>
      <c r="B26" s="37" t="s">
        <v>14</v>
      </c>
      <c r="C26" s="106" t="s">
        <v>105</v>
      </c>
      <c r="D26" s="38" t="s">
        <v>54</v>
      </c>
      <c r="E26" s="15" t="s">
        <v>98</v>
      </c>
      <c r="F26" s="15" t="s">
        <v>134</v>
      </c>
      <c r="G26" s="16" t="s">
        <v>99</v>
      </c>
      <c r="H26" s="25"/>
      <c r="I26" s="25">
        <v>7000</v>
      </c>
      <c r="J26" s="63"/>
    </row>
    <row r="27" spans="1:10" ht="23.25" customHeight="1" x14ac:dyDescent="0.4">
      <c r="A27" s="47"/>
      <c r="B27" s="39"/>
      <c r="C27" s="117"/>
      <c r="D27" s="40" t="s">
        <v>47</v>
      </c>
      <c r="E27" s="15"/>
      <c r="F27" s="15"/>
      <c r="G27" s="16"/>
      <c r="H27" s="25"/>
      <c r="I27" s="25"/>
      <c r="J27" s="63"/>
    </row>
    <row r="28" spans="1:10" ht="23.25" customHeight="1" x14ac:dyDescent="0.4">
      <c r="A28" s="45" t="s">
        <v>17</v>
      </c>
      <c r="B28" s="37" t="s">
        <v>19</v>
      </c>
      <c r="C28" s="116"/>
      <c r="D28" s="38" t="s">
        <v>54</v>
      </c>
      <c r="E28" s="28"/>
      <c r="F28" s="28"/>
      <c r="G28" s="28"/>
      <c r="H28" s="24"/>
      <c r="I28" s="25"/>
      <c r="J28" s="63"/>
    </row>
    <row r="29" spans="1:10" ht="23.25" customHeight="1" x14ac:dyDescent="0.4">
      <c r="A29" s="49"/>
      <c r="B29" s="50"/>
      <c r="C29" s="112" t="s">
        <v>104</v>
      </c>
      <c r="D29" s="40" t="s">
        <v>47</v>
      </c>
      <c r="E29" s="15" t="s">
        <v>100</v>
      </c>
      <c r="F29" s="15"/>
      <c r="G29" s="16"/>
      <c r="H29" s="24">
        <v>100000</v>
      </c>
      <c r="I29" s="25"/>
      <c r="J29" s="63"/>
    </row>
    <row r="30" spans="1:10" ht="23.25" customHeight="1" x14ac:dyDescent="0.4">
      <c r="A30" s="49"/>
      <c r="B30" s="50"/>
      <c r="C30" s="118" t="s">
        <v>105</v>
      </c>
      <c r="D30" s="40" t="s">
        <v>47</v>
      </c>
      <c r="E30" s="15" t="s">
        <v>101</v>
      </c>
      <c r="F30" s="15"/>
      <c r="G30" s="16" t="s">
        <v>102</v>
      </c>
      <c r="H30" s="25">
        <v>1500</v>
      </c>
      <c r="I30" s="28"/>
      <c r="J30" s="63"/>
    </row>
    <row r="31" spans="1:10" s="17" customFormat="1" ht="21.75" customHeight="1" thickBot="1" x14ac:dyDescent="0.45">
      <c r="A31" s="151" t="s">
        <v>56</v>
      </c>
      <c r="B31" s="152"/>
      <c r="C31" s="152"/>
      <c r="D31" s="152"/>
      <c r="E31" s="152"/>
      <c r="F31" s="152"/>
      <c r="G31" s="152"/>
      <c r="H31" s="56">
        <f>SUM(H8:H30)</f>
        <v>113500</v>
      </c>
      <c r="I31" s="56">
        <f>SUM(I8:I30)</f>
        <v>218500</v>
      </c>
      <c r="J31" s="57" t="s">
        <v>20</v>
      </c>
    </row>
    <row r="32" spans="1:10" s="17" customFormat="1" ht="21.75" customHeight="1" thickBot="1" x14ac:dyDescent="0.45">
      <c r="A32" s="59"/>
      <c r="B32" s="59"/>
      <c r="C32" s="59"/>
      <c r="D32" s="59"/>
      <c r="E32" s="59"/>
      <c r="F32" s="59"/>
      <c r="G32" s="128"/>
      <c r="H32" s="17" t="s">
        <v>123</v>
      </c>
      <c r="I32" s="58">
        <f>SUM(I8)*0.5</f>
        <v>5000</v>
      </c>
      <c r="J32" s="57"/>
    </row>
    <row r="33" spans="1:10" s="17" customFormat="1" ht="21.75" customHeight="1" thickBot="1" x14ac:dyDescent="0.45">
      <c r="A33" s="130"/>
      <c r="B33" s="130"/>
      <c r="C33" s="130"/>
      <c r="D33" s="130"/>
      <c r="E33" s="130"/>
      <c r="F33" s="130"/>
      <c r="G33" s="130"/>
      <c r="H33" s="17" t="s">
        <v>125</v>
      </c>
      <c r="I33" s="129">
        <f>SUM(I10:I30)*0.7</f>
        <v>145950</v>
      </c>
      <c r="J33" s="57"/>
    </row>
    <row r="34" spans="1:10" s="17" customFormat="1" ht="21.75" customHeight="1" thickBot="1" x14ac:dyDescent="0.45">
      <c r="A34" s="59"/>
      <c r="B34" s="59"/>
      <c r="C34" s="59"/>
      <c r="D34" s="59"/>
      <c r="E34" s="59"/>
      <c r="F34" s="59"/>
      <c r="G34" s="59"/>
      <c r="H34" s="17" t="s">
        <v>124</v>
      </c>
      <c r="I34" s="58">
        <f>I32+I33</f>
        <v>150950</v>
      </c>
      <c r="J34" s="57" t="s">
        <v>21</v>
      </c>
    </row>
    <row r="35" spans="1:10" s="57" customFormat="1" ht="16.5" customHeight="1" x14ac:dyDescent="0.4">
      <c r="A35" s="59"/>
      <c r="B35" s="59"/>
      <c r="C35" s="59"/>
      <c r="D35" s="59"/>
      <c r="E35" s="59"/>
      <c r="F35" s="59"/>
      <c r="G35" s="59"/>
      <c r="H35" s="59"/>
      <c r="I35" s="60"/>
    </row>
    <row r="36" spans="1:10" s="33" customFormat="1" ht="18" customHeight="1" x14ac:dyDescent="0.4">
      <c r="A36" s="61"/>
      <c r="B36" s="61"/>
      <c r="C36" s="61"/>
      <c r="D36" s="61"/>
      <c r="E36" s="161" t="s">
        <v>41</v>
      </c>
      <c r="F36" s="161"/>
      <c r="G36" s="161"/>
      <c r="H36" s="161"/>
      <c r="I36" s="161"/>
    </row>
    <row r="37" spans="1:10" s="33" customFormat="1" ht="23.25" customHeight="1" x14ac:dyDescent="0.4">
      <c r="A37" s="45" t="s">
        <v>16</v>
      </c>
      <c r="B37" s="54" t="s">
        <v>65</v>
      </c>
      <c r="C37" s="99"/>
      <c r="D37" s="38" t="s">
        <v>54</v>
      </c>
      <c r="E37" s="19" t="s">
        <v>106</v>
      </c>
      <c r="F37" s="19"/>
      <c r="G37" s="20" t="s">
        <v>40</v>
      </c>
      <c r="H37" s="29"/>
      <c r="I37" s="27">
        <v>110000</v>
      </c>
      <c r="J37" s="93" t="s">
        <v>79</v>
      </c>
    </row>
    <row r="38" spans="1:10" s="33" customFormat="1" ht="23.25" customHeight="1" x14ac:dyDescent="0.4">
      <c r="A38" s="39"/>
      <c r="B38" s="62" t="s">
        <v>66</v>
      </c>
      <c r="C38" s="123"/>
      <c r="D38" s="40" t="s">
        <v>47</v>
      </c>
      <c r="E38" s="63"/>
      <c r="F38" s="63"/>
      <c r="G38" s="63"/>
      <c r="H38" s="64"/>
      <c r="I38" s="64"/>
      <c r="J38" s="63"/>
    </row>
    <row r="39" spans="1:10" s="33" customFormat="1" ht="23.25" customHeight="1" thickBot="1" x14ac:dyDescent="0.45">
      <c r="A39" s="155" t="s">
        <v>55</v>
      </c>
      <c r="B39" s="155"/>
      <c r="C39" s="155"/>
      <c r="D39" s="155"/>
      <c r="E39" s="155"/>
      <c r="F39" s="155"/>
      <c r="G39" s="156"/>
      <c r="H39" s="65">
        <f>SUM(H37:H38)</f>
        <v>0</v>
      </c>
      <c r="I39" s="65">
        <f>SUM(I37:I38)</f>
        <v>110000</v>
      </c>
      <c r="J39" s="33" t="s">
        <v>22</v>
      </c>
    </row>
    <row r="40" spans="1:10" s="33" customFormat="1" ht="20.25" thickBot="1" x14ac:dyDescent="0.45">
      <c r="A40" s="157" t="s">
        <v>62</v>
      </c>
      <c r="B40" s="158"/>
      <c r="C40" s="158"/>
      <c r="D40" s="158"/>
      <c r="E40" s="158"/>
      <c r="F40" s="158"/>
      <c r="G40" s="158"/>
      <c r="H40" s="152"/>
      <c r="I40" s="66">
        <f>IF(I39*0.7&gt;100000,100000,I39*0.7)</f>
        <v>77000</v>
      </c>
      <c r="J40" s="33" t="s">
        <v>23</v>
      </c>
    </row>
    <row r="41" spans="1:10" s="33" customFormat="1" ht="16.5" customHeight="1" x14ac:dyDescent="0.4">
      <c r="A41" s="59"/>
      <c r="B41" s="59"/>
      <c r="C41" s="59"/>
      <c r="D41" s="59"/>
      <c r="E41" s="59"/>
      <c r="F41" s="59"/>
    </row>
    <row r="42" spans="1:10" s="33" customFormat="1" ht="22.5" customHeight="1" x14ac:dyDescent="0.4">
      <c r="A42" s="45" t="s">
        <v>38</v>
      </c>
      <c r="B42" s="46" t="s">
        <v>57</v>
      </c>
      <c r="C42" s="98"/>
      <c r="D42" s="38" t="s">
        <v>54</v>
      </c>
      <c r="E42" s="15"/>
      <c r="F42" s="15"/>
      <c r="G42" s="30"/>
      <c r="H42" s="25"/>
      <c r="I42" s="27"/>
      <c r="J42" s="63"/>
    </row>
    <row r="43" spans="1:10" s="33" customFormat="1" ht="22.5" customHeight="1" x14ac:dyDescent="0.4">
      <c r="A43" s="39"/>
      <c r="B43" s="67" t="s">
        <v>58</v>
      </c>
      <c r="C43" s="124"/>
      <c r="D43" s="40" t="s">
        <v>47</v>
      </c>
      <c r="E43" s="19"/>
      <c r="F43" s="19"/>
      <c r="G43" s="20"/>
      <c r="H43" s="25"/>
      <c r="I43" s="19"/>
      <c r="J43" s="63"/>
    </row>
    <row r="44" spans="1:10" s="33" customFormat="1" ht="23.25" customHeight="1" thickBot="1" x14ac:dyDescent="0.45">
      <c r="A44" s="155" t="s">
        <v>59</v>
      </c>
      <c r="B44" s="155"/>
      <c r="C44" s="155"/>
      <c r="D44" s="155"/>
      <c r="E44" s="155"/>
      <c r="F44" s="155"/>
      <c r="G44" s="156"/>
      <c r="H44" s="65">
        <f>SUM(H42:H43)</f>
        <v>0</v>
      </c>
      <c r="I44" s="65">
        <f>SUM(I42:I43)</f>
        <v>0</v>
      </c>
      <c r="J44" s="33" t="s">
        <v>24</v>
      </c>
    </row>
    <row r="45" spans="1:10" s="33" customFormat="1" ht="21" customHeight="1" thickBot="1" x14ac:dyDescent="0.45">
      <c r="A45" s="157" t="s">
        <v>63</v>
      </c>
      <c r="B45" s="158"/>
      <c r="C45" s="158"/>
      <c r="D45" s="158"/>
      <c r="E45" s="158"/>
      <c r="F45" s="158"/>
      <c r="G45" s="158"/>
      <c r="H45" s="152"/>
      <c r="I45" s="66">
        <f>IF(I44*0.7&gt;100000,100000,I44*0.7)</f>
        <v>0</v>
      </c>
      <c r="J45" s="33" t="s">
        <v>27</v>
      </c>
    </row>
    <row r="46" spans="1:10" s="73" customFormat="1" ht="15.75" customHeight="1" x14ac:dyDescent="0.4">
      <c r="A46" s="61"/>
      <c r="B46" s="68"/>
      <c r="C46" s="68"/>
      <c r="D46" s="68"/>
      <c r="E46" s="69"/>
      <c r="F46" s="69"/>
      <c r="G46" s="70"/>
      <c r="H46" s="71"/>
      <c r="I46" s="72"/>
    </row>
    <row r="47" spans="1:10" s="31" customFormat="1" ht="21.75" customHeight="1" thickBot="1" x14ac:dyDescent="0.45">
      <c r="A47" s="159" t="s">
        <v>45</v>
      </c>
      <c r="B47" s="159"/>
      <c r="C47" s="159"/>
      <c r="D47" s="159"/>
      <c r="E47" s="159"/>
      <c r="F47" s="159"/>
      <c r="G47" s="159"/>
      <c r="H47" s="160"/>
      <c r="I47" s="74">
        <f>I31+I39+I44</f>
        <v>328500</v>
      </c>
      <c r="J47" s="31" t="s">
        <v>18</v>
      </c>
    </row>
    <row r="48" spans="1:10" s="31" customFormat="1" ht="21.75" customHeight="1" thickBot="1" x14ac:dyDescent="0.45">
      <c r="A48" s="159" t="s">
        <v>44</v>
      </c>
      <c r="B48" s="159"/>
      <c r="C48" s="159"/>
      <c r="D48" s="159"/>
      <c r="E48" s="159"/>
      <c r="F48" s="159"/>
      <c r="G48" s="159"/>
      <c r="H48" s="159"/>
      <c r="I48" s="75">
        <f>I34+I40+I45</f>
        <v>227950</v>
      </c>
      <c r="J48" s="31" t="s">
        <v>42</v>
      </c>
    </row>
    <row r="49" spans="1:9" s="31" customFormat="1" ht="16.5" customHeight="1" x14ac:dyDescent="0.4">
      <c r="A49" s="76"/>
      <c r="E49" s="154" t="s">
        <v>43</v>
      </c>
      <c r="F49" s="154"/>
      <c r="G49" s="154"/>
      <c r="H49" s="154"/>
      <c r="I49" s="154"/>
    </row>
    <row r="50" spans="1:9" s="31" customFormat="1" x14ac:dyDescent="0.4">
      <c r="A50" s="76"/>
      <c r="E50" s="77"/>
      <c r="F50" s="77"/>
      <c r="G50" s="78"/>
    </row>
  </sheetData>
  <mergeCells count="13">
    <mergeCell ref="A2:I2"/>
    <mergeCell ref="A3:I3"/>
    <mergeCell ref="A31:G31"/>
    <mergeCell ref="A1:J1"/>
    <mergeCell ref="E49:I49"/>
    <mergeCell ref="A4:I4"/>
    <mergeCell ref="A39:G39"/>
    <mergeCell ref="A40:H40"/>
    <mergeCell ref="A44:G44"/>
    <mergeCell ref="A45:H45"/>
    <mergeCell ref="A47:H47"/>
    <mergeCell ref="A48:H48"/>
    <mergeCell ref="E36:I36"/>
  </mergeCells>
  <phoneticPr fontId="1"/>
  <printOptions horizontalCentered="1"/>
  <pageMargins left="0.62992125984251968" right="0.59055118110236227" top="0.35433070866141736" bottom="0.35433070866141736" header="0" footer="0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CD829-B68A-4A2D-A2A9-2A58B877185A}">
  <sheetPr>
    <tabColor rgb="FFFFC000"/>
  </sheetPr>
  <dimension ref="A1:E23"/>
  <sheetViews>
    <sheetView zoomScaleNormal="100" zoomScalePageLayoutView="70" workbookViewId="0">
      <selection activeCell="G5" sqref="G5"/>
    </sheetView>
  </sheetViews>
  <sheetFormatPr defaultRowHeight="18.75" x14ac:dyDescent="0.4"/>
  <cols>
    <col min="1" max="1" width="4" style="1" customWidth="1"/>
    <col min="2" max="2" width="21" customWidth="1"/>
    <col min="3" max="3" width="28.375" customWidth="1"/>
    <col min="4" max="4" width="18.25" customWidth="1"/>
    <col min="5" max="5" width="13.375" customWidth="1"/>
  </cols>
  <sheetData>
    <row r="1" spans="1:5" ht="27" customHeight="1" x14ac:dyDescent="0.4">
      <c r="A1" s="133" t="s">
        <v>75</v>
      </c>
      <c r="B1" s="134"/>
      <c r="C1" s="134"/>
      <c r="D1" s="134"/>
      <c r="E1" s="134"/>
    </row>
    <row r="2" spans="1:5" ht="16.5" customHeight="1" x14ac:dyDescent="0.4">
      <c r="A2" s="135" t="s">
        <v>82</v>
      </c>
      <c r="B2" s="135"/>
      <c r="C2" s="135"/>
      <c r="D2" s="135"/>
      <c r="E2" s="135"/>
    </row>
    <row r="3" spans="1:5" ht="42.75" customHeight="1" x14ac:dyDescent="0.4">
      <c r="A3" s="136" t="s">
        <v>119</v>
      </c>
      <c r="B3" s="136"/>
      <c r="C3" s="136"/>
      <c r="D3" s="136"/>
      <c r="E3" s="136"/>
    </row>
    <row r="4" spans="1:5" ht="11.25" customHeight="1" x14ac:dyDescent="0.4">
      <c r="A4" s="79"/>
      <c r="B4" s="80"/>
      <c r="C4" s="80"/>
      <c r="D4" s="80"/>
      <c r="E4" s="80"/>
    </row>
    <row r="5" spans="1:5" ht="21" customHeight="1" x14ac:dyDescent="0.4">
      <c r="A5" s="3" t="s">
        <v>25</v>
      </c>
      <c r="C5" s="2"/>
      <c r="E5" s="82"/>
    </row>
    <row r="6" spans="1:5" ht="16.5" customHeight="1" x14ac:dyDescent="0.4">
      <c r="A6" s="137" t="s">
        <v>70</v>
      </c>
      <c r="B6" s="137"/>
      <c r="C6" s="138"/>
      <c r="D6" s="139"/>
      <c r="E6" s="139"/>
    </row>
    <row r="7" spans="1:5" ht="30.75" customHeight="1" x14ac:dyDescent="0.4">
      <c r="A7" s="140"/>
      <c r="B7" s="140"/>
      <c r="C7" s="138"/>
      <c r="D7" s="139"/>
      <c r="E7" s="139"/>
    </row>
    <row r="8" spans="1:5" ht="16.5" customHeight="1" x14ac:dyDescent="0.4">
      <c r="A8" s="143" t="s">
        <v>81</v>
      </c>
      <c r="B8" s="144"/>
      <c r="C8" s="95" t="s">
        <v>73</v>
      </c>
      <c r="D8" s="85"/>
      <c r="E8" s="86"/>
    </row>
    <row r="9" spans="1:5" ht="30.75" customHeight="1" x14ac:dyDescent="0.4">
      <c r="A9" s="145">
        <f>E23</f>
        <v>0</v>
      </c>
      <c r="B9" s="146"/>
      <c r="C9" s="94">
        <f>A7-A9</f>
        <v>0</v>
      </c>
      <c r="D9" s="87"/>
      <c r="E9" s="86"/>
    </row>
    <row r="10" spans="1:5" ht="16.5" customHeight="1" x14ac:dyDescent="0.4">
      <c r="A10" s="137" t="s">
        <v>71</v>
      </c>
      <c r="B10" s="143"/>
      <c r="C10" s="95" t="s">
        <v>72</v>
      </c>
      <c r="D10" s="85"/>
      <c r="E10" s="88"/>
    </row>
    <row r="11" spans="1:5" ht="30.75" customHeight="1" x14ac:dyDescent="0.4">
      <c r="A11" s="147">
        <f>'支出（入力はこちら）'!I45</f>
        <v>0</v>
      </c>
      <c r="B11" s="148"/>
      <c r="C11" s="96">
        <f>A7-A11</f>
        <v>0</v>
      </c>
      <c r="D11" s="87"/>
      <c r="E11" s="88"/>
    </row>
    <row r="12" spans="1:5" ht="16.5" customHeight="1" x14ac:dyDescent="0.4">
      <c r="A12" s="137" t="s">
        <v>68</v>
      </c>
      <c r="B12" s="137"/>
      <c r="C12" s="87"/>
      <c r="D12" s="87"/>
      <c r="E12" s="88"/>
    </row>
    <row r="13" spans="1:5" ht="30.75" customHeight="1" x14ac:dyDescent="0.4">
      <c r="A13" s="149"/>
      <c r="B13" s="149"/>
      <c r="C13" s="87"/>
      <c r="D13" s="87"/>
      <c r="E13" s="88"/>
    </row>
    <row r="14" spans="1:5" ht="15" customHeight="1" x14ac:dyDescent="0.4">
      <c r="A14" s="141" t="s">
        <v>69</v>
      </c>
      <c r="B14" s="141"/>
      <c r="C14" s="83"/>
      <c r="D14" s="83"/>
      <c r="E14" s="84"/>
    </row>
    <row r="15" spans="1:5" ht="16.5" customHeight="1" x14ac:dyDescent="0.4">
      <c r="A15" s="3"/>
      <c r="C15" s="2"/>
      <c r="D15" s="2"/>
    </row>
    <row r="16" spans="1:5" ht="19.5" x14ac:dyDescent="0.4">
      <c r="A16" s="3" t="s">
        <v>26</v>
      </c>
    </row>
    <row r="17" spans="1:5" ht="35.25" customHeight="1" x14ac:dyDescent="0.4">
      <c r="A17" s="7"/>
      <c r="B17" s="6" t="s">
        <v>3</v>
      </c>
      <c r="C17" s="6" t="s">
        <v>15</v>
      </c>
      <c r="D17" s="81" t="s">
        <v>74</v>
      </c>
      <c r="E17" s="81" t="s">
        <v>32</v>
      </c>
    </row>
    <row r="18" spans="1:5" ht="33" customHeight="1" x14ac:dyDescent="0.4">
      <c r="A18" s="7" t="s">
        <v>4</v>
      </c>
      <c r="B18" s="4" t="s">
        <v>28</v>
      </c>
      <c r="C18" s="8"/>
      <c r="D18" s="11"/>
      <c r="E18" s="9"/>
    </row>
    <row r="19" spans="1:5" ht="33" customHeight="1" x14ac:dyDescent="0.4">
      <c r="A19" s="7" t="s">
        <v>5</v>
      </c>
      <c r="B19" s="4" t="s">
        <v>29</v>
      </c>
      <c r="C19" s="8"/>
      <c r="D19" s="10"/>
      <c r="E19" s="9"/>
    </row>
    <row r="20" spans="1:5" ht="33" customHeight="1" x14ac:dyDescent="0.4">
      <c r="A20" s="7" t="s">
        <v>2</v>
      </c>
      <c r="B20" s="4" t="s">
        <v>30</v>
      </c>
      <c r="C20" s="11"/>
      <c r="D20" s="120"/>
      <c r="E20" s="9"/>
    </row>
    <row r="21" spans="1:5" ht="33" customHeight="1" x14ac:dyDescent="0.4">
      <c r="A21" s="7" t="s">
        <v>8</v>
      </c>
      <c r="B21" s="13" t="s">
        <v>33</v>
      </c>
      <c r="C21" s="11"/>
      <c r="D21" s="120"/>
      <c r="E21" s="9"/>
    </row>
    <row r="22" spans="1:5" ht="33" customHeight="1" x14ac:dyDescent="0.4">
      <c r="A22" s="7" t="s">
        <v>9</v>
      </c>
      <c r="B22" s="5" t="s">
        <v>31</v>
      </c>
      <c r="C22" s="10"/>
      <c r="D22" s="122"/>
      <c r="E22" s="9"/>
    </row>
    <row r="23" spans="1:5" ht="29.25" customHeight="1" x14ac:dyDescent="0.4">
      <c r="A23" s="142" t="s">
        <v>39</v>
      </c>
      <c r="B23" s="142"/>
      <c r="C23" s="142"/>
      <c r="D23" s="142"/>
      <c r="E23" s="90">
        <f>SUM(E18:E22)</f>
        <v>0</v>
      </c>
    </row>
  </sheetData>
  <mergeCells count="14">
    <mergeCell ref="A14:B14"/>
    <mergeCell ref="A23:D23"/>
    <mergeCell ref="A8:B8"/>
    <mergeCell ref="A9:B9"/>
    <mergeCell ref="A10:B10"/>
    <mergeCell ref="A11:B11"/>
    <mergeCell ref="A12:B12"/>
    <mergeCell ref="A13:B13"/>
    <mergeCell ref="A1:E1"/>
    <mergeCell ref="A2:E2"/>
    <mergeCell ref="A3:E3"/>
    <mergeCell ref="A6:B6"/>
    <mergeCell ref="C6:E7"/>
    <mergeCell ref="A7:B7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EA09C-96E3-4321-B806-3A0078CF846C}">
  <sheetPr>
    <tabColor rgb="FFFFC000"/>
    <pageSetUpPr fitToPage="1"/>
  </sheetPr>
  <dimension ref="A1:J48"/>
  <sheetViews>
    <sheetView tabSelected="1" zoomScale="85" zoomScaleNormal="85" zoomScalePageLayoutView="70" workbookViewId="0">
      <selection activeCell="K12" sqref="K12"/>
    </sheetView>
  </sheetViews>
  <sheetFormatPr defaultRowHeight="18.75" x14ac:dyDescent="0.4"/>
  <cols>
    <col min="1" max="1" width="2.75" style="21" customWidth="1"/>
    <col min="2" max="2" width="15.75" style="14" customWidth="1"/>
    <col min="3" max="3" width="9.375" style="14" customWidth="1"/>
    <col min="4" max="4" width="2.625" style="14" customWidth="1"/>
    <col min="5" max="5" width="24.875" style="22" customWidth="1"/>
    <col min="6" max="6" width="14.5" style="22" customWidth="1"/>
    <col min="7" max="7" width="19.375" style="23" customWidth="1"/>
    <col min="8" max="9" width="15.5" style="14" customWidth="1"/>
    <col min="10" max="10" width="4" style="14" customWidth="1"/>
    <col min="11" max="16384" width="9" style="14"/>
  </cols>
  <sheetData>
    <row r="1" spans="1:10" ht="23.25" customHeight="1" x14ac:dyDescent="0.4">
      <c r="A1" s="153" t="s">
        <v>35</v>
      </c>
      <c r="B1" s="153"/>
      <c r="C1" s="97"/>
      <c r="D1" s="97"/>
      <c r="E1" s="32"/>
      <c r="F1" s="32"/>
      <c r="G1" s="32"/>
      <c r="H1" s="32"/>
      <c r="I1" s="32"/>
      <c r="J1" s="31"/>
    </row>
    <row r="2" spans="1:10" s="18" customFormat="1" ht="14.25" customHeight="1" x14ac:dyDescent="0.4">
      <c r="A2" s="150" t="s">
        <v>127</v>
      </c>
      <c r="B2" s="150"/>
      <c r="C2" s="150"/>
      <c r="D2" s="150"/>
      <c r="E2" s="150"/>
      <c r="F2" s="150"/>
      <c r="G2" s="150"/>
      <c r="H2" s="150"/>
      <c r="I2" s="150"/>
      <c r="J2" s="33"/>
    </row>
    <row r="3" spans="1:10" s="18" customFormat="1" ht="14.25" customHeight="1" x14ac:dyDescent="0.4">
      <c r="A3" s="150" t="s">
        <v>64</v>
      </c>
      <c r="B3" s="150"/>
      <c r="C3" s="150"/>
      <c r="D3" s="150"/>
      <c r="E3" s="150"/>
      <c r="F3" s="150"/>
      <c r="G3" s="150"/>
      <c r="H3" s="150"/>
      <c r="I3" s="150"/>
      <c r="J3" s="33"/>
    </row>
    <row r="4" spans="1:10" s="18" customFormat="1" ht="14.25" customHeight="1" x14ac:dyDescent="0.4">
      <c r="A4" s="150" t="s">
        <v>80</v>
      </c>
      <c r="B4" s="150"/>
      <c r="C4" s="150"/>
      <c r="D4" s="150"/>
      <c r="E4" s="150"/>
      <c r="F4" s="150"/>
      <c r="G4" s="150"/>
      <c r="H4" s="150"/>
      <c r="I4" s="150"/>
      <c r="J4" s="33"/>
    </row>
    <row r="5" spans="1:10" ht="38.25" customHeight="1" x14ac:dyDescent="0.4">
      <c r="A5" s="34"/>
      <c r="B5" s="35" t="s">
        <v>3</v>
      </c>
      <c r="C5" s="36" t="s">
        <v>83</v>
      </c>
      <c r="D5" s="91" t="s">
        <v>50</v>
      </c>
      <c r="E5" s="36" t="s">
        <v>0</v>
      </c>
      <c r="F5" s="36" t="s">
        <v>137</v>
      </c>
      <c r="G5" s="36" t="s">
        <v>67</v>
      </c>
      <c r="H5" s="36" t="s">
        <v>46</v>
      </c>
      <c r="I5" s="36" t="s">
        <v>77</v>
      </c>
      <c r="J5" s="92" t="s">
        <v>78</v>
      </c>
    </row>
    <row r="6" spans="1:10" ht="23.25" customHeight="1" x14ac:dyDescent="0.4">
      <c r="A6" s="37" t="s">
        <v>4</v>
      </c>
      <c r="B6" s="37" t="s">
        <v>1</v>
      </c>
      <c r="C6" s="106"/>
      <c r="D6" s="38" t="s">
        <v>54</v>
      </c>
      <c r="E6" s="15"/>
      <c r="F6" s="15"/>
      <c r="G6" s="16"/>
      <c r="H6" s="24"/>
      <c r="I6" s="25"/>
      <c r="J6" s="63"/>
    </row>
    <row r="7" spans="1:10" ht="23.25" customHeight="1" x14ac:dyDescent="0.4">
      <c r="A7" s="39"/>
      <c r="B7" s="104"/>
      <c r="C7" s="107"/>
      <c r="D7" s="105" t="s">
        <v>47</v>
      </c>
      <c r="E7" s="15"/>
      <c r="F7" s="15"/>
      <c r="G7" s="16"/>
      <c r="H7" s="24"/>
      <c r="I7" s="25"/>
      <c r="J7" s="63"/>
    </row>
    <row r="8" spans="1:10" ht="23.25" customHeight="1" x14ac:dyDescent="0.4">
      <c r="A8" s="37" t="s">
        <v>5</v>
      </c>
      <c r="B8" s="37" t="s">
        <v>126</v>
      </c>
      <c r="C8" s="106"/>
      <c r="D8" s="38" t="s">
        <v>54</v>
      </c>
      <c r="E8" s="15"/>
      <c r="F8" s="15"/>
      <c r="G8" s="16"/>
      <c r="H8" s="25"/>
      <c r="I8" s="25"/>
      <c r="J8" s="63"/>
    </row>
    <row r="9" spans="1:10" ht="23.25" customHeight="1" x14ac:dyDescent="0.4">
      <c r="A9" s="39"/>
      <c r="B9" s="39"/>
      <c r="C9" s="107"/>
      <c r="D9" s="40" t="s">
        <v>47</v>
      </c>
      <c r="E9" s="100"/>
      <c r="F9" s="100"/>
      <c r="G9" s="101"/>
      <c r="H9" s="102"/>
      <c r="I9" s="25"/>
      <c r="J9" s="63"/>
    </row>
    <row r="10" spans="1:10" ht="23.25" customHeight="1" x14ac:dyDescent="0.4">
      <c r="A10" s="41" t="s">
        <v>2</v>
      </c>
      <c r="B10" s="42" t="s">
        <v>34</v>
      </c>
      <c r="C10" s="108"/>
      <c r="D10" s="38" t="s">
        <v>54</v>
      </c>
      <c r="E10" s="15"/>
      <c r="F10" s="15"/>
      <c r="G10" s="16"/>
      <c r="H10" s="26"/>
      <c r="I10" s="26"/>
      <c r="J10" s="63"/>
    </row>
    <row r="11" spans="1:10" ht="23.25" customHeight="1" x14ac:dyDescent="0.4">
      <c r="A11" s="43"/>
      <c r="B11" s="44"/>
      <c r="C11" s="109"/>
      <c r="D11" s="40" t="s">
        <v>47</v>
      </c>
      <c r="E11" s="15"/>
      <c r="F11" s="15"/>
      <c r="G11" s="16"/>
      <c r="H11" s="26"/>
      <c r="I11" s="26"/>
      <c r="J11" s="63"/>
    </row>
    <row r="12" spans="1:10" ht="23.25" customHeight="1" x14ac:dyDescent="0.4">
      <c r="A12" s="45" t="s">
        <v>8</v>
      </c>
      <c r="B12" s="46" t="s">
        <v>36</v>
      </c>
      <c r="C12" s="110"/>
      <c r="D12" s="38" t="s">
        <v>54</v>
      </c>
      <c r="E12" s="15"/>
      <c r="F12" s="15"/>
      <c r="G12" s="16"/>
      <c r="H12" s="25"/>
      <c r="I12" s="25"/>
      <c r="J12" s="63"/>
    </row>
    <row r="13" spans="1:10" ht="23.25" customHeight="1" x14ac:dyDescent="0.4">
      <c r="A13" s="47"/>
      <c r="B13" s="48"/>
      <c r="C13" s="111"/>
      <c r="D13" s="40" t="s">
        <v>47</v>
      </c>
      <c r="E13" s="15"/>
      <c r="F13" s="15"/>
      <c r="G13" s="16"/>
      <c r="H13" s="25"/>
      <c r="I13" s="25"/>
      <c r="J13" s="63"/>
    </row>
    <row r="14" spans="1:10" ht="23.25" customHeight="1" x14ac:dyDescent="0.4">
      <c r="A14" s="45" t="s">
        <v>9</v>
      </c>
      <c r="B14" s="37" t="s">
        <v>6</v>
      </c>
      <c r="C14" s="106"/>
      <c r="D14" s="38" t="s">
        <v>54</v>
      </c>
      <c r="E14" s="15"/>
      <c r="F14" s="15"/>
      <c r="G14" s="16"/>
      <c r="H14" s="24"/>
      <c r="I14" s="25"/>
      <c r="J14" s="63"/>
    </row>
    <row r="15" spans="1:10" ht="23.25" customHeight="1" x14ac:dyDescent="0.4">
      <c r="A15" s="49"/>
      <c r="B15" s="50"/>
      <c r="C15" s="112"/>
      <c r="D15" s="38" t="s">
        <v>54</v>
      </c>
      <c r="E15" s="15"/>
      <c r="F15" s="15"/>
      <c r="G15" s="16"/>
      <c r="H15" s="24"/>
      <c r="I15" s="25"/>
      <c r="J15" s="63"/>
    </row>
    <row r="16" spans="1:10" ht="23.25" customHeight="1" x14ac:dyDescent="0.4">
      <c r="A16" s="47"/>
      <c r="B16" s="39"/>
      <c r="C16" s="107"/>
      <c r="D16" s="40" t="s">
        <v>47</v>
      </c>
      <c r="E16" s="15"/>
      <c r="F16" s="15"/>
      <c r="G16" s="16"/>
      <c r="H16" s="24"/>
      <c r="I16" s="25"/>
      <c r="J16" s="119"/>
    </row>
    <row r="17" spans="1:10" ht="23.25" customHeight="1" x14ac:dyDescent="0.4">
      <c r="A17" s="45" t="s">
        <v>10</v>
      </c>
      <c r="B17" s="51" t="s">
        <v>37</v>
      </c>
      <c r="C17" s="110"/>
      <c r="D17" s="38" t="s">
        <v>54</v>
      </c>
      <c r="E17" s="15"/>
      <c r="F17" s="15"/>
      <c r="G17" s="16"/>
      <c r="H17" s="25"/>
      <c r="I17" s="25"/>
      <c r="J17" s="93"/>
    </row>
    <row r="18" spans="1:10" ht="23.25" customHeight="1" x14ac:dyDescent="0.4">
      <c r="A18" s="49"/>
      <c r="B18" s="52"/>
      <c r="C18" s="113"/>
      <c r="D18" s="38" t="s">
        <v>54</v>
      </c>
      <c r="E18" s="15"/>
      <c r="F18" s="15"/>
      <c r="G18" s="16"/>
      <c r="H18" s="25"/>
      <c r="I18" s="25"/>
      <c r="J18" s="63"/>
    </row>
    <row r="19" spans="1:10" ht="23.25" customHeight="1" x14ac:dyDescent="0.4">
      <c r="A19" s="47"/>
      <c r="B19" s="53"/>
      <c r="C19" s="114"/>
      <c r="D19" s="40" t="s">
        <v>47</v>
      </c>
      <c r="E19" s="15"/>
      <c r="F19" s="15"/>
      <c r="G19" s="16"/>
      <c r="H19" s="25"/>
      <c r="I19" s="25"/>
      <c r="J19" s="63"/>
    </row>
    <row r="20" spans="1:10" ht="23.25" customHeight="1" x14ac:dyDescent="0.4">
      <c r="A20" s="45" t="s">
        <v>11</v>
      </c>
      <c r="B20" s="54" t="s">
        <v>61</v>
      </c>
      <c r="C20" s="110"/>
      <c r="D20" s="38" t="s">
        <v>54</v>
      </c>
      <c r="E20" s="103"/>
      <c r="F20" s="103"/>
      <c r="G20" s="16"/>
      <c r="H20" s="25"/>
      <c r="I20" s="25"/>
      <c r="J20" s="63"/>
    </row>
    <row r="21" spans="1:10" ht="23.25" customHeight="1" x14ac:dyDescent="0.4">
      <c r="A21" s="47"/>
      <c r="B21" s="55" t="s">
        <v>60</v>
      </c>
      <c r="C21" s="115"/>
      <c r="D21" s="40" t="s">
        <v>47</v>
      </c>
      <c r="E21" s="15"/>
      <c r="F21" s="15"/>
      <c r="G21" s="16"/>
      <c r="H21" s="25"/>
      <c r="I21" s="25"/>
      <c r="J21" s="63"/>
    </row>
    <row r="22" spans="1:10" ht="23.25" customHeight="1" x14ac:dyDescent="0.4">
      <c r="A22" s="45" t="s">
        <v>12</v>
      </c>
      <c r="B22" s="37" t="s">
        <v>7</v>
      </c>
      <c r="C22" s="116"/>
      <c r="D22" s="38" t="s">
        <v>54</v>
      </c>
      <c r="E22" s="15"/>
      <c r="F22" s="15"/>
      <c r="G22" s="16"/>
      <c r="H22" s="24"/>
      <c r="I22" s="25"/>
      <c r="J22" s="63"/>
    </row>
    <row r="23" spans="1:10" ht="23.25" customHeight="1" x14ac:dyDescent="0.4">
      <c r="A23" s="47"/>
      <c r="B23" s="39"/>
      <c r="C23" s="117"/>
      <c r="D23" s="40" t="s">
        <v>47</v>
      </c>
      <c r="E23" s="15"/>
      <c r="F23" s="15"/>
      <c r="G23" s="16"/>
      <c r="H23" s="24"/>
      <c r="I23" s="25"/>
      <c r="J23" s="63"/>
    </row>
    <row r="24" spans="1:10" ht="23.25" customHeight="1" x14ac:dyDescent="0.4">
      <c r="A24" s="45" t="s">
        <v>13</v>
      </c>
      <c r="B24" s="37" t="s">
        <v>14</v>
      </c>
      <c r="C24" s="106"/>
      <c r="D24" s="38" t="s">
        <v>54</v>
      </c>
      <c r="E24" s="15"/>
      <c r="F24" s="15"/>
      <c r="G24" s="16"/>
      <c r="H24" s="25"/>
      <c r="I24" s="25"/>
      <c r="J24" s="63"/>
    </row>
    <row r="25" spans="1:10" ht="23.25" customHeight="1" x14ac:dyDescent="0.4">
      <c r="A25" s="47"/>
      <c r="B25" s="39"/>
      <c r="C25" s="117"/>
      <c r="D25" s="40" t="s">
        <v>47</v>
      </c>
      <c r="E25" s="15"/>
      <c r="F25" s="15"/>
      <c r="G25" s="16"/>
      <c r="H25" s="25"/>
      <c r="I25" s="25"/>
      <c r="J25" s="63"/>
    </row>
    <row r="26" spans="1:10" ht="23.25" customHeight="1" x14ac:dyDescent="0.4">
      <c r="A26" s="45" t="s">
        <v>17</v>
      </c>
      <c r="B26" s="37" t="s">
        <v>19</v>
      </c>
      <c r="C26" s="116"/>
      <c r="D26" s="38" t="s">
        <v>54</v>
      </c>
      <c r="E26" s="28"/>
      <c r="F26" s="28"/>
      <c r="G26" s="28"/>
      <c r="H26" s="24"/>
      <c r="I26" s="25"/>
      <c r="J26" s="63"/>
    </row>
    <row r="27" spans="1:10" ht="23.25" customHeight="1" x14ac:dyDescent="0.4">
      <c r="A27" s="49"/>
      <c r="B27" s="50"/>
      <c r="C27" s="112"/>
      <c r="D27" s="40" t="s">
        <v>47</v>
      </c>
      <c r="E27" s="15"/>
      <c r="F27" s="15"/>
      <c r="G27" s="16"/>
      <c r="H27" s="24"/>
      <c r="I27" s="25"/>
      <c r="J27" s="63"/>
    </row>
    <row r="28" spans="1:10" ht="23.25" customHeight="1" x14ac:dyDescent="0.4">
      <c r="A28" s="49"/>
      <c r="B28" s="50"/>
      <c r="C28" s="118"/>
      <c r="D28" s="40" t="s">
        <v>47</v>
      </c>
      <c r="E28" s="15"/>
      <c r="F28" s="15"/>
      <c r="G28" s="16"/>
      <c r="H28" s="25"/>
      <c r="I28" s="28"/>
      <c r="J28" s="63"/>
    </row>
    <row r="29" spans="1:10" s="17" customFormat="1" ht="21.75" customHeight="1" thickBot="1" x14ac:dyDescent="0.45">
      <c r="A29" s="151" t="s">
        <v>56</v>
      </c>
      <c r="B29" s="152"/>
      <c r="C29" s="152"/>
      <c r="D29" s="152"/>
      <c r="E29" s="152"/>
      <c r="F29" s="152"/>
      <c r="G29" s="152"/>
      <c r="H29" s="56">
        <f>SUM(H6:H28)</f>
        <v>0</v>
      </c>
      <c r="I29" s="56">
        <f>SUM(I6:I28)</f>
        <v>0</v>
      </c>
      <c r="J29" s="57" t="s">
        <v>20</v>
      </c>
    </row>
    <row r="30" spans="1:10" s="17" customFormat="1" ht="21.75" customHeight="1" thickBot="1" x14ac:dyDescent="0.45">
      <c r="A30" s="59"/>
      <c r="B30" s="59"/>
      <c r="C30" s="59"/>
      <c r="D30" s="59"/>
      <c r="E30" s="59"/>
      <c r="F30" s="59"/>
      <c r="G30" s="128"/>
      <c r="H30" s="17" t="s">
        <v>123</v>
      </c>
      <c r="I30" s="58">
        <f>SUM(I6:I7)*0.5</f>
        <v>0</v>
      </c>
      <c r="J30" s="57"/>
    </row>
    <row r="31" spans="1:10" s="57" customFormat="1" ht="16.5" customHeight="1" thickBot="1" x14ac:dyDescent="0.45">
      <c r="A31" s="130"/>
      <c r="B31" s="130"/>
      <c r="C31" s="130"/>
      <c r="D31" s="130"/>
      <c r="E31" s="130"/>
      <c r="F31" s="130"/>
      <c r="G31" s="130"/>
      <c r="H31" s="17" t="s">
        <v>125</v>
      </c>
      <c r="I31" s="129">
        <f>SUM(I8:I28)*0.7</f>
        <v>0</v>
      </c>
    </row>
    <row r="32" spans="1:10" s="33" customFormat="1" ht="18" customHeight="1" thickBot="1" x14ac:dyDescent="0.45">
      <c r="A32" s="59"/>
      <c r="B32" s="59"/>
      <c r="C32" s="59"/>
      <c r="D32" s="59"/>
      <c r="E32" s="59"/>
      <c r="F32" s="59"/>
      <c r="G32" s="59"/>
      <c r="H32" s="17" t="s">
        <v>124</v>
      </c>
      <c r="I32" s="58">
        <f>I30+I31</f>
        <v>0</v>
      </c>
      <c r="J32" s="57" t="s">
        <v>21</v>
      </c>
    </row>
    <row r="33" spans="1:10" s="33" customFormat="1" ht="23.25" customHeight="1" x14ac:dyDescent="0.4">
      <c r="A33" s="59"/>
      <c r="B33" s="59"/>
      <c r="C33" s="59"/>
      <c r="D33" s="59"/>
      <c r="E33" s="59"/>
      <c r="F33" s="59"/>
      <c r="G33" s="59"/>
      <c r="H33" s="59"/>
      <c r="I33" s="60"/>
      <c r="J33" s="57"/>
    </row>
    <row r="34" spans="1:10" s="33" customFormat="1" ht="23.25" customHeight="1" x14ac:dyDescent="0.4">
      <c r="A34" s="61"/>
      <c r="B34" s="61"/>
      <c r="C34" s="61"/>
      <c r="D34" s="61"/>
      <c r="E34" s="161" t="s">
        <v>41</v>
      </c>
      <c r="F34" s="161"/>
      <c r="G34" s="161"/>
      <c r="H34" s="161"/>
      <c r="I34" s="161"/>
    </row>
    <row r="35" spans="1:10" s="33" customFormat="1" ht="19.5" x14ac:dyDescent="0.4">
      <c r="A35" s="45" t="s">
        <v>16</v>
      </c>
      <c r="B35" s="54" t="s">
        <v>65</v>
      </c>
      <c r="C35" s="99"/>
      <c r="D35" s="38" t="s">
        <v>54</v>
      </c>
      <c r="E35" s="19"/>
      <c r="F35" s="19"/>
      <c r="G35" s="20"/>
      <c r="H35" s="29"/>
      <c r="I35" s="27"/>
      <c r="J35" s="93"/>
    </row>
    <row r="36" spans="1:10" s="33" customFormat="1" ht="16.5" customHeight="1" x14ac:dyDescent="0.4">
      <c r="A36" s="39"/>
      <c r="B36" s="62" t="s">
        <v>66</v>
      </c>
      <c r="C36" s="123"/>
      <c r="D36" s="40" t="s">
        <v>47</v>
      </c>
      <c r="E36" s="63"/>
      <c r="F36" s="63"/>
      <c r="G36" s="63"/>
      <c r="H36" s="64"/>
      <c r="I36" s="64"/>
      <c r="J36" s="63"/>
    </row>
    <row r="37" spans="1:10" s="33" customFormat="1" ht="22.5" customHeight="1" thickBot="1" x14ac:dyDescent="0.45">
      <c r="A37" s="155" t="s">
        <v>55</v>
      </c>
      <c r="B37" s="155"/>
      <c r="C37" s="155"/>
      <c r="D37" s="155"/>
      <c r="E37" s="155"/>
      <c r="F37" s="155"/>
      <c r="G37" s="156"/>
      <c r="H37" s="65">
        <f>SUM(H35:H36)</f>
        <v>0</v>
      </c>
      <c r="I37" s="65">
        <f>SUM(I35:I36)</f>
        <v>0</v>
      </c>
      <c r="J37" s="33" t="s">
        <v>22</v>
      </c>
    </row>
    <row r="38" spans="1:10" s="33" customFormat="1" ht="22.5" customHeight="1" thickBot="1" x14ac:dyDescent="0.45">
      <c r="A38" s="157" t="s">
        <v>62</v>
      </c>
      <c r="B38" s="158"/>
      <c r="C38" s="158"/>
      <c r="D38" s="158"/>
      <c r="E38" s="158"/>
      <c r="F38" s="158"/>
      <c r="G38" s="158"/>
      <c r="H38" s="152"/>
      <c r="I38" s="66">
        <f>IF(I37*0.7&gt;100000,100000,I37*0.7)</f>
        <v>0</v>
      </c>
      <c r="J38" s="33" t="s">
        <v>23</v>
      </c>
    </row>
    <row r="39" spans="1:10" s="33" customFormat="1" ht="23.25" customHeight="1" x14ac:dyDescent="0.4">
      <c r="A39" s="59"/>
      <c r="B39" s="59"/>
      <c r="C39" s="59"/>
      <c r="D39" s="59"/>
      <c r="E39" s="59"/>
      <c r="F39" s="59"/>
    </row>
    <row r="40" spans="1:10" s="33" customFormat="1" ht="21" customHeight="1" x14ac:dyDescent="0.4">
      <c r="A40" s="45" t="s">
        <v>38</v>
      </c>
      <c r="B40" s="46" t="s">
        <v>57</v>
      </c>
      <c r="C40" s="98"/>
      <c r="D40" s="38" t="s">
        <v>54</v>
      </c>
      <c r="E40" s="15"/>
      <c r="F40" s="15"/>
      <c r="G40" s="30"/>
      <c r="H40" s="25"/>
      <c r="I40" s="27"/>
      <c r="J40" s="63"/>
    </row>
    <row r="41" spans="1:10" s="73" customFormat="1" ht="15.75" customHeight="1" x14ac:dyDescent="0.4">
      <c r="A41" s="39"/>
      <c r="B41" s="67" t="s">
        <v>58</v>
      </c>
      <c r="C41" s="124"/>
      <c r="D41" s="40" t="s">
        <v>47</v>
      </c>
      <c r="E41" s="19"/>
      <c r="F41" s="19"/>
      <c r="G41" s="20"/>
      <c r="H41" s="25"/>
      <c r="I41" s="19"/>
      <c r="J41" s="63"/>
    </row>
    <row r="42" spans="1:10" s="31" customFormat="1" ht="21.75" customHeight="1" thickBot="1" x14ac:dyDescent="0.45">
      <c r="A42" s="155" t="s">
        <v>59</v>
      </c>
      <c r="B42" s="155"/>
      <c r="C42" s="155"/>
      <c r="D42" s="155"/>
      <c r="E42" s="155"/>
      <c r="F42" s="155"/>
      <c r="G42" s="156"/>
      <c r="H42" s="65">
        <f>SUM(H40:H41)</f>
        <v>0</v>
      </c>
      <c r="I42" s="65">
        <f>SUM(I40:I41)</f>
        <v>0</v>
      </c>
      <c r="J42" s="33" t="s">
        <v>24</v>
      </c>
    </row>
    <row r="43" spans="1:10" s="31" customFormat="1" ht="21.75" customHeight="1" thickBot="1" x14ac:dyDescent="0.45">
      <c r="A43" s="157" t="s">
        <v>63</v>
      </c>
      <c r="B43" s="158"/>
      <c r="C43" s="158"/>
      <c r="D43" s="158"/>
      <c r="E43" s="158"/>
      <c r="F43" s="158"/>
      <c r="G43" s="158"/>
      <c r="H43" s="152"/>
      <c r="I43" s="66">
        <f>IF(I42*0.7&gt;100000,100000,I42*0.7)</f>
        <v>0</v>
      </c>
      <c r="J43" s="33" t="s">
        <v>27</v>
      </c>
    </row>
    <row r="44" spans="1:10" s="31" customFormat="1" ht="16.5" customHeight="1" x14ac:dyDescent="0.4">
      <c r="A44" s="61"/>
      <c r="B44" s="68"/>
      <c r="C44" s="68"/>
      <c r="D44" s="68"/>
      <c r="E44" s="69"/>
      <c r="F44" s="69"/>
      <c r="G44" s="70"/>
      <c r="H44" s="71"/>
      <c r="I44" s="72"/>
      <c r="J44" s="73"/>
    </row>
    <row r="45" spans="1:10" s="31" customFormat="1" ht="20.25" thickBot="1" x14ac:dyDescent="0.45">
      <c r="A45" s="159" t="s">
        <v>45</v>
      </c>
      <c r="B45" s="159"/>
      <c r="C45" s="159"/>
      <c r="D45" s="159"/>
      <c r="E45" s="159"/>
      <c r="F45" s="159"/>
      <c r="G45" s="159"/>
      <c r="H45" s="160"/>
      <c r="I45" s="74">
        <f>I29+I37+I42</f>
        <v>0</v>
      </c>
      <c r="J45" s="31" t="s">
        <v>18</v>
      </c>
    </row>
    <row r="46" spans="1:10" ht="20.25" thickBot="1" x14ac:dyDescent="0.45">
      <c r="A46" s="159" t="s">
        <v>44</v>
      </c>
      <c r="B46" s="159"/>
      <c r="C46" s="159"/>
      <c r="D46" s="159"/>
      <c r="E46" s="159"/>
      <c r="F46" s="159"/>
      <c r="G46" s="159"/>
      <c r="H46" s="159"/>
      <c r="I46" s="75">
        <f>IF(I32+I38+I43&gt;300000,300000,ROUNDDOWN((I32+I38+I43),-3))</f>
        <v>0</v>
      </c>
      <c r="J46" s="31" t="s">
        <v>42</v>
      </c>
    </row>
    <row r="47" spans="1:10" x14ac:dyDescent="0.4">
      <c r="A47" s="76"/>
      <c r="B47" s="31"/>
      <c r="C47" s="31"/>
      <c r="D47" s="31"/>
      <c r="E47" s="154" t="s">
        <v>43</v>
      </c>
      <c r="F47" s="154"/>
      <c r="G47" s="154"/>
      <c r="H47" s="154"/>
      <c r="I47" s="154"/>
      <c r="J47" s="31"/>
    </row>
    <row r="48" spans="1:10" x14ac:dyDescent="0.4">
      <c r="A48" s="76"/>
      <c r="B48" s="31"/>
      <c r="C48" s="31"/>
      <c r="D48" s="31"/>
      <c r="E48" s="77"/>
      <c r="F48" s="77"/>
      <c r="G48" s="78"/>
      <c r="H48" s="31"/>
      <c r="I48" s="31"/>
      <c r="J48" s="31"/>
    </row>
  </sheetData>
  <mergeCells count="13">
    <mergeCell ref="A46:H46"/>
    <mergeCell ref="E47:I47"/>
    <mergeCell ref="E34:I34"/>
    <mergeCell ref="A37:G37"/>
    <mergeCell ref="A38:H38"/>
    <mergeCell ref="A42:G42"/>
    <mergeCell ref="A43:H43"/>
    <mergeCell ref="A45:H45"/>
    <mergeCell ref="A1:B1"/>
    <mergeCell ref="A2:I2"/>
    <mergeCell ref="A3:I3"/>
    <mergeCell ref="A4:I4"/>
    <mergeCell ref="A29:G29"/>
  </mergeCells>
  <phoneticPr fontId="1"/>
  <printOptions horizontalCentered="1"/>
  <pageMargins left="0.62992125984251968" right="0.59055118110236227" top="0.35433070866141736" bottom="0.35433070866141736" header="0" footer="0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収入（記入例）</vt:lpstr>
      <vt:lpstr>支出（記入例）</vt:lpstr>
      <vt:lpstr>収入（入力はこちら）</vt:lpstr>
      <vt:lpstr>支出（入力はこちら）</vt:lpstr>
      <vt:lpstr>'収入（記入例）'!Print_Area</vt:lpstr>
      <vt:lpstr>'収入（入力はこちら）'!Print_Area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2026-04-27T10:48:03Z</dcterms:modified>
</cp:coreProperties>
</file>